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57" i="1" l="1"/>
  <c r="G57" i="1"/>
  <c r="D57" i="1"/>
  <c r="C57" i="1"/>
  <c r="L56" i="1"/>
  <c r="K56" i="1"/>
  <c r="I56" i="1"/>
  <c r="J56" i="1" s="1"/>
  <c r="E56" i="1"/>
  <c r="F56" i="1" s="1"/>
  <c r="L55" i="1"/>
  <c r="K55" i="1"/>
  <c r="I55" i="1"/>
  <c r="J55" i="1" s="1"/>
  <c r="J57" i="1" s="1"/>
  <c r="E55" i="1"/>
  <c r="E57" i="1" s="1"/>
  <c r="H54" i="1"/>
  <c r="G54" i="1"/>
  <c r="D54" i="1"/>
  <c r="C54" i="1"/>
  <c r="L53" i="1"/>
  <c r="K53" i="1"/>
  <c r="I53" i="1"/>
  <c r="J53" i="1" s="1"/>
  <c r="E53" i="1"/>
  <c r="F53" i="1" s="1"/>
  <c r="L52" i="1"/>
  <c r="K52" i="1"/>
  <c r="I52" i="1"/>
  <c r="J52" i="1" s="1"/>
  <c r="E52" i="1"/>
  <c r="F52" i="1" s="1"/>
  <c r="L51" i="1"/>
  <c r="K51" i="1"/>
  <c r="I51" i="1"/>
  <c r="J51" i="1" s="1"/>
  <c r="J54" i="1" s="1"/>
  <c r="E51" i="1"/>
  <c r="F51" i="1" s="1"/>
  <c r="F54" i="1" s="1"/>
  <c r="H50" i="1"/>
  <c r="G50" i="1"/>
  <c r="D50" i="1"/>
  <c r="C50" i="1"/>
  <c r="L49" i="1"/>
  <c r="I49" i="1"/>
  <c r="J49" i="1" s="1"/>
  <c r="E49" i="1"/>
  <c r="F49" i="1" s="1"/>
  <c r="L48" i="1"/>
  <c r="K48" i="1"/>
  <c r="I48" i="1"/>
  <c r="J48" i="1" s="1"/>
  <c r="E48" i="1"/>
  <c r="F48" i="1" s="1"/>
  <c r="L47" i="1"/>
  <c r="K47" i="1"/>
  <c r="I47" i="1"/>
  <c r="J47" i="1" s="1"/>
  <c r="E47" i="1"/>
  <c r="F47" i="1" s="1"/>
  <c r="L46" i="1"/>
  <c r="K46" i="1"/>
  <c r="I46" i="1"/>
  <c r="J46" i="1" s="1"/>
  <c r="E46" i="1"/>
  <c r="F46" i="1" s="1"/>
  <c r="I45" i="1"/>
  <c r="J45" i="1" s="1"/>
  <c r="E45" i="1"/>
  <c r="F45" i="1" s="1"/>
  <c r="L44" i="1"/>
  <c r="K44" i="1"/>
  <c r="I44" i="1"/>
  <c r="J44" i="1" s="1"/>
  <c r="E44" i="1"/>
  <c r="F44" i="1" s="1"/>
  <c r="L43" i="1"/>
  <c r="K43" i="1"/>
  <c r="I43" i="1"/>
  <c r="J43" i="1" s="1"/>
  <c r="E43" i="1"/>
  <c r="F43" i="1" s="1"/>
  <c r="L42" i="1"/>
  <c r="K42" i="1"/>
  <c r="I42" i="1"/>
  <c r="J42" i="1" s="1"/>
  <c r="E42" i="1"/>
  <c r="F42" i="1" s="1"/>
  <c r="L41" i="1"/>
  <c r="K41" i="1"/>
  <c r="I41" i="1"/>
  <c r="J41" i="1" s="1"/>
  <c r="E41" i="1"/>
  <c r="F41" i="1" s="1"/>
  <c r="L40" i="1"/>
  <c r="K40" i="1"/>
  <c r="I40" i="1"/>
  <c r="J40" i="1" s="1"/>
  <c r="E40" i="1"/>
  <c r="F40" i="1" s="1"/>
  <c r="L39" i="1"/>
  <c r="I39" i="1"/>
  <c r="J39" i="1" s="1"/>
  <c r="E39" i="1"/>
  <c r="F39" i="1" s="1"/>
  <c r="L38" i="1"/>
  <c r="K38" i="1"/>
  <c r="I38" i="1"/>
  <c r="J38" i="1" s="1"/>
  <c r="E38" i="1"/>
  <c r="F38" i="1" s="1"/>
  <c r="L37" i="1"/>
  <c r="K37" i="1"/>
  <c r="I37" i="1"/>
  <c r="J37" i="1" s="1"/>
  <c r="E37" i="1"/>
  <c r="F37" i="1" s="1"/>
  <c r="L36" i="1"/>
  <c r="K36" i="1"/>
  <c r="I36" i="1"/>
  <c r="J36" i="1" s="1"/>
  <c r="E36" i="1"/>
  <c r="F36" i="1" s="1"/>
  <c r="L35" i="1"/>
  <c r="K35" i="1"/>
  <c r="I35" i="1"/>
  <c r="J35" i="1" s="1"/>
  <c r="E35" i="1"/>
  <c r="F35" i="1" s="1"/>
  <c r="L34" i="1"/>
  <c r="K34" i="1"/>
  <c r="I34" i="1"/>
  <c r="J34" i="1" s="1"/>
  <c r="E34" i="1"/>
  <c r="F34" i="1" s="1"/>
  <c r="H33" i="1"/>
  <c r="G33" i="1"/>
  <c r="D33" i="1"/>
  <c r="C33" i="1"/>
  <c r="L32" i="1"/>
  <c r="K32" i="1"/>
  <c r="I32" i="1"/>
  <c r="J32" i="1" s="1"/>
  <c r="E32" i="1"/>
  <c r="F32" i="1" s="1"/>
  <c r="L31" i="1"/>
  <c r="K31" i="1"/>
  <c r="I31" i="1"/>
  <c r="J31" i="1" s="1"/>
  <c r="E31" i="1"/>
  <c r="F31" i="1" s="1"/>
  <c r="L30" i="1"/>
  <c r="K30" i="1"/>
  <c r="I30" i="1"/>
  <c r="J30" i="1" s="1"/>
  <c r="E30" i="1"/>
  <c r="F30" i="1" s="1"/>
  <c r="L29" i="1"/>
  <c r="K29" i="1"/>
  <c r="I29" i="1"/>
  <c r="J29" i="1" s="1"/>
  <c r="E29" i="1"/>
  <c r="F29" i="1" s="1"/>
  <c r="L28" i="1"/>
  <c r="K28" i="1"/>
  <c r="I28" i="1"/>
  <c r="J28" i="1" s="1"/>
  <c r="E28" i="1"/>
  <c r="F28" i="1" s="1"/>
  <c r="L27" i="1"/>
  <c r="K27" i="1"/>
  <c r="I27" i="1"/>
  <c r="J27" i="1" s="1"/>
  <c r="J33" i="1" s="1"/>
  <c r="E27" i="1"/>
  <c r="E33" i="1" s="1"/>
  <c r="G26" i="1"/>
  <c r="C26" i="1"/>
  <c r="L25" i="1"/>
  <c r="K25" i="1"/>
  <c r="I25" i="1"/>
  <c r="J25" i="1" s="1"/>
  <c r="E25" i="1"/>
  <c r="F25" i="1" s="1"/>
  <c r="L24" i="1"/>
  <c r="K24" i="1"/>
  <c r="I24" i="1"/>
  <c r="J24" i="1" s="1"/>
  <c r="E24" i="1"/>
  <c r="F24" i="1" s="1"/>
  <c r="K23" i="1"/>
  <c r="I23" i="1"/>
  <c r="H23" i="1"/>
  <c r="H26" i="1" s="1"/>
  <c r="E23" i="1"/>
  <c r="D23" i="1"/>
  <c r="D26" i="1" s="1"/>
  <c r="L22" i="1"/>
  <c r="K22" i="1"/>
  <c r="I22" i="1"/>
  <c r="J22" i="1" s="1"/>
  <c r="E22" i="1"/>
  <c r="F22" i="1" s="1"/>
  <c r="L21" i="1"/>
  <c r="K21" i="1"/>
  <c r="I21" i="1"/>
  <c r="J21" i="1" s="1"/>
  <c r="E21" i="1"/>
  <c r="F21" i="1" s="1"/>
  <c r="L20" i="1"/>
  <c r="K20" i="1"/>
  <c r="I20" i="1"/>
  <c r="J20" i="1" s="1"/>
  <c r="E20" i="1"/>
  <c r="F20" i="1" s="1"/>
  <c r="L19" i="1"/>
  <c r="K19" i="1"/>
  <c r="I19" i="1"/>
  <c r="J19" i="1" s="1"/>
  <c r="E19" i="1"/>
  <c r="F19" i="1" s="1"/>
  <c r="L18" i="1"/>
  <c r="K18" i="1"/>
  <c r="I18" i="1"/>
  <c r="J18" i="1" s="1"/>
  <c r="E18" i="1"/>
  <c r="F18" i="1" s="1"/>
  <c r="L17" i="1"/>
  <c r="K17" i="1"/>
  <c r="I17" i="1"/>
  <c r="J17" i="1" s="1"/>
  <c r="E17" i="1"/>
  <c r="F17" i="1" s="1"/>
  <c r="L16" i="1"/>
  <c r="K16" i="1"/>
  <c r="I16" i="1"/>
  <c r="J16" i="1" s="1"/>
  <c r="E16" i="1"/>
  <c r="F16" i="1" s="1"/>
  <c r="L15" i="1"/>
  <c r="K15" i="1"/>
  <c r="I15" i="1"/>
  <c r="J15" i="1" s="1"/>
  <c r="E15" i="1"/>
  <c r="F15" i="1" s="1"/>
  <c r="L14" i="1"/>
  <c r="K14" i="1"/>
  <c r="I14" i="1"/>
  <c r="J14" i="1" s="1"/>
  <c r="E14" i="1"/>
  <c r="F14" i="1" s="1"/>
  <c r="L13" i="1"/>
  <c r="K13" i="1"/>
  <c r="I13" i="1"/>
  <c r="J13" i="1" s="1"/>
  <c r="E13" i="1"/>
  <c r="F13" i="1" s="1"/>
  <c r="L12" i="1"/>
  <c r="K12" i="1"/>
  <c r="I12" i="1"/>
  <c r="J12" i="1" s="1"/>
  <c r="E12" i="1"/>
  <c r="F12" i="1" s="1"/>
  <c r="L11" i="1"/>
  <c r="K11" i="1"/>
  <c r="I11" i="1"/>
  <c r="J11" i="1" s="1"/>
  <c r="E11" i="1"/>
  <c r="F11" i="1" s="1"/>
  <c r="L10" i="1"/>
  <c r="K10" i="1"/>
  <c r="I10" i="1"/>
  <c r="J10" i="1" s="1"/>
  <c r="E10" i="1"/>
  <c r="F10" i="1" s="1"/>
  <c r="L9" i="1"/>
  <c r="K9" i="1"/>
  <c r="I9" i="1"/>
  <c r="J9" i="1" s="1"/>
  <c r="E9" i="1"/>
  <c r="F9" i="1" s="1"/>
  <c r="L8" i="1"/>
  <c r="K8" i="1"/>
  <c r="I8" i="1"/>
  <c r="J8" i="1" s="1"/>
  <c r="E8" i="1"/>
  <c r="F8" i="1" s="1"/>
  <c r="L7" i="1"/>
  <c r="K7" i="1"/>
  <c r="I7" i="1"/>
  <c r="J7" i="1" s="1"/>
  <c r="E7" i="1"/>
  <c r="F7" i="1" s="1"/>
  <c r="L6" i="1"/>
  <c r="K6" i="1"/>
  <c r="I6" i="1"/>
  <c r="J6" i="1" s="1"/>
  <c r="E6" i="1"/>
  <c r="F6" i="1" s="1"/>
  <c r="L5" i="1"/>
  <c r="K5" i="1"/>
  <c r="I5" i="1"/>
  <c r="J5" i="1" s="1"/>
  <c r="E5" i="1"/>
  <c r="F5" i="1" s="1"/>
  <c r="F50" i="1" l="1"/>
  <c r="C58" i="1"/>
  <c r="J50" i="1"/>
  <c r="K33" i="1"/>
  <c r="K50" i="1"/>
  <c r="K54" i="1"/>
  <c r="G58" i="1"/>
  <c r="K58" i="1" s="1"/>
  <c r="K26" i="1"/>
  <c r="L33" i="1"/>
  <c r="L50" i="1"/>
  <c r="L54" i="1"/>
  <c r="D58" i="1"/>
  <c r="L26" i="1"/>
  <c r="H58" i="1"/>
  <c r="F23" i="1"/>
  <c r="F26" i="1" s="1"/>
  <c r="E26" i="1"/>
  <c r="I26" i="1"/>
  <c r="E50" i="1"/>
  <c r="I50" i="1"/>
  <c r="E54" i="1"/>
  <c r="I54" i="1"/>
  <c r="K57" i="1"/>
  <c r="L23" i="1"/>
  <c r="F27" i="1"/>
  <c r="F33" i="1" s="1"/>
  <c r="F55" i="1"/>
  <c r="F57" i="1" s="1"/>
  <c r="L57" i="1"/>
  <c r="I33" i="1"/>
  <c r="I57" i="1"/>
  <c r="J23" i="1"/>
  <c r="J26" i="1" s="1"/>
  <c r="E58" i="1" l="1"/>
  <c r="J58" i="1"/>
  <c r="L58" i="1"/>
  <c r="F58" i="1"/>
  <c r="I58" i="1"/>
</calcChain>
</file>

<file path=xl/sharedStrings.xml><?xml version="1.0" encoding="utf-8"?>
<sst xmlns="http://schemas.openxmlformats.org/spreadsheetml/2006/main" count="67" uniqueCount="63">
  <si>
    <t>BANKWISE TOTAL DEPOSITS, ADVANCES AND C.D.RATIO  As on 31.03.2016</t>
  </si>
  <si>
    <t>[Amt. in lacs]</t>
  </si>
  <si>
    <t>Sl.No.</t>
  </si>
  <si>
    <t>BANKS</t>
  </si>
  <si>
    <t>DEPOSITS</t>
  </si>
  <si>
    <t>ADVANCES</t>
  </si>
  <si>
    <t>C.D RATIO</t>
  </si>
  <si>
    <t>PREVIOUS QUARTER 31.12.15</t>
  </si>
  <si>
    <t>CURRENT QUARTER 31.03.16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</si>
  <si>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</si>
  <si>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</si>
  <si>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</si>
  <si>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</si>
  <si>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</si>
  <si>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</si>
  <si>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</si>
  <si>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</si>
  <si>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</si>
  <si>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</si>
  <si>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</si>
  <si>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</si>
  <si>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</si>
  <si>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</si>
  <si>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</si>
  <si>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</si>
  <si>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</si>
  <si>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</si>
  <si>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</si>
  <si>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</si>
  <si>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Bharatiya Mahila Bank</t>
  </si>
  <si>
    <t>SUB TOTAL PSBs</t>
  </si>
  <si>
    <t>S.B. of Hyderabad</t>
  </si>
  <si>
    <t>S.B.of Mysore</t>
  </si>
  <si>
    <t>S.B.of Patiala</t>
  </si>
  <si>
    <t>S.B.of Travancore</t>
  </si>
  <si>
    <t>S.B. of Bikaner &amp; Jaipur</t>
  </si>
  <si>
    <t>State Bank of India</t>
  </si>
  <si>
    <t>SUB TOTAL SBI Group</t>
  </si>
  <si>
    <t>Axis Bank</t>
  </si>
  <si>
    <t>HDFC Bank</t>
  </si>
  <si>
    <t>ICICI Bank</t>
  </si>
  <si>
    <t>Karnataka Bank Ltd</t>
  </si>
  <si>
    <t>City Union Bank</t>
  </si>
  <si>
    <t>Dhan Laxmi Bank Ltd.</t>
  </si>
  <si>
    <t>Indusind Bank Ltd.</t>
  </si>
  <si>
    <t>Kotak Mahindra Bank</t>
  </si>
  <si>
    <t>Laxmi Vilas Bank Ltd.</t>
  </si>
  <si>
    <t>The Federal Bank Ltd.</t>
  </si>
  <si>
    <t xml:space="preserve">The Jammu &amp; Kashmir Bank </t>
  </si>
  <si>
    <t>Karur Vysya Bank</t>
  </si>
  <si>
    <t>Ratnakar Bank</t>
  </si>
  <si>
    <t>Yes Bank</t>
  </si>
  <si>
    <t>The South Indian Bank</t>
  </si>
  <si>
    <t>Bandhan Bank</t>
  </si>
  <si>
    <t>SUB TOTAL PVT.BANKS</t>
  </si>
  <si>
    <t xml:space="preserve">M G B </t>
  </si>
  <si>
    <t>NJGB</t>
  </si>
  <si>
    <t>CMPGB</t>
  </si>
  <si>
    <t>SUB TOTAL RRBs</t>
  </si>
  <si>
    <t>M.P.Co-operative Bank</t>
  </si>
  <si>
    <t>M.P.S.A.R.D.A</t>
  </si>
  <si>
    <t>SUB TOTAL CO-OPERATIVE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</si>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</sst>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1" fontId="3" fillId="2" borderId="0" xfId="0" applyNumberFormat="1" applyFont="1" applyFill="1" applyAlignment="1" applyProtection="1">
      <alignment horizontal="right" vertical="top" wrapText="1"/>
      <protection locked="0"/>
    </xf>
    <xf numFmtId="1" fontId="2" fillId="2" borderId="0" xfId="0" applyNumberFormat="1" applyFont="1" applyFill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1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/>
    <xf numFmtId="1" fontId="3" fillId="2" borderId="1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Alignment="1" applyProtection="1">
      <alignment vertical="center" wrapText="1"/>
    </xf>
    <xf numFmtId="1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7" xfId="0" applyNumberFormat="1" applyFont="1" applyFill="1" applyBorder="1" applyAlignment="1" applyProtection="1">
      <alignment horizontal="right" vertical="center" wrapText="1"/>
    </xf>
    <xf numFmtId="1" fontId="3" fillId="3" borderId="6" xfId="0" applyNumberFormat="1" applyFont="1" applyFill="1" applyBorder="1" applyAlignment="1" applyProtection="1">
      <alignment horizontal="right" vertical="center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1" fontId="3" fillId="2" borderId="0" xfId="1" applyNumberFormat="1" applyFont="1" applyFill="1" applyAlignment="1">
      <alignment horizontal="right"/>
    </xf>
    <xf numFmtId="1" fontId="3" fillId="2" borderId="6" xfId="0" applyNumberFormat="1" applyFont="1" applyFill="1" applyBorder="1" applyAlignment="1" applyProtection="1">
      <alignment horizontal="right" vertical="top" wrapText="1"/>
      <protection locked="0"/>
    </xf>
    <xf numFmtId="1" fontId="3" fillId="2" borderId="7" xfId="0" applyNumberFormat="1" applyFont="1" applyFill="1" applyBorder="1" applyAlignment="1" applyProtection="1">
      <alignment horizontal="right" vertical="center" wrapText="1"/>
    </xf>
    <xf numFmtId="1" fontId="3" fillId="2" borderId="8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6" xfId="0" applyNumberFormat="1" applyFont="1" applyFill="1" applyBorder="1" applyAlignment="1">
      <alignment horizontal="right"/>
    </xf>
    <xf numFmtId="1" fontId="3" fillId="2" borderId="6" xfId="0" applyNumberFormat="1" applyFont="1" applyFill="1" applyBorder="1" applyAlignment="1" applyProtection="1">
      <alignment horizontal="right" vertical="center" wrapText="1"/>
    </xf>
    <xf numFmtId="0" fontId="2" fillId="2" borderId="6" xfId="0" applyFont="1" applyFill="1" applyBorder="1" applyAlignment="1"/>
    <xf numFmtId="1" fontId="2" fillId="2" borderId="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 wrapText="1"/>
    </xf>
    <xf numFmtId="2" fontId="2" fillId="2" borderId="1" xfId="0" applyNumberFormat="1" applyFont="1" applyFill="1" applyBorder="1" applyAlignment="1" applyProtection="1">
      <alignment vertical="center" wrapText="1"/>
    </xf>
    <xf numFmtId="0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7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Alignment="1" applyProtection="1">
      <alignment horizontal="right" wrapText="1"/>
    </xf>
    <xf numFmtId="0" fontId="3" fillId="2" borderId="7" xfId="0" applyFont="1" applyFill="1" applyBorder="1" applyAlignment="1">
      <alignment horizontal="left" vertical="center" wrapText="1"/>
    </xf>
    <xf numFmtId="1" fontId="3" fillId="4" borderId="7" xfId="0" applyNumberFormat="1" applyFont="1" applyFill="1" applyBorder="1" applyAlignment="1" applyProtection="1">
      <alignment horizontal="right" vertical="center" wrapText="1"/>
      <protection locked="0"/>
    </xf>
    <xf numFmtId="1" fontId="3" fillId="4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/>
    <xf numFmtId="1" fontId="2" fillId="2" borderId="9" xfId="0" applyNumberFormat="1" applyFont="1" applyFill="1" applyBorder="1" applyAlignment="1" applyProtection="1">
      <alignment horizontal="right" vertical="center"/>
      <protection locked="0"/>
    </xf>
    <xf numFmtId="2" fontId="2" fillId="2" borderId="6" xfId="0" applyNumberFormat="1" applyFont="1" applyFill="1" applyBorder="1" applyAlignment="1" applyProtection="1">
      <alignment horizontal="right" vertical="center" wrapText="1"/>
    </xf>
    <xf numFmtId="2" fontId="2" fillId="2" borderId="6" xfId="0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1" fontId="3" fillId="2" borderId="0" xfId="0" applyNumberFormat="1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 2 3" xfId="1"/>
  </cellStyles>
  <dxfs count="5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54826/Desktop/Final%20160th%20SLBC_ok/160th%20SLBC_Data%20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ATM_1"/>
      <sheetName val="CD Ratio_2"/>
      <sheetName val="CD Ratio_3"/>
      <sheetName val="OS_PS_Adv_4"/>
      <sheetName val="OS_NPS_5"/>
      <sheetName val="Weaker Section_PS_6"/>
      <sheetName val="ACP_Agri_7"/>
      <sheetName val="ACP_PS_8"/>
      <sheetName val="ACP_NPS_9"/>
      <sheetName val="NPA_10"/>
      <sheetName val="NPA_PS_11"/>
      <sheetName val="NPA_NPS_12"/>
      <sheetName val="NPA_Govt. Sch13"/>
      <sheetName val="BRISK_14"/>
      <sheetName val="MMYUY_15"/>
      <sheetName val="MMSY_16"/>
      <sheetName val="MMAKY_17"/>
      <sheetName val="PMEGP_18"/>
      <sheetName val="PMJDY_19"/>
      <sheetName val="BC TXN_20"/>
      <sheetName val="SSS_21"/>
      <sheetName val="MUDRA_22"/>
      <sheetName val="NRLM_23"/>
      <sheetName val="KCC_24"/>
      <sheetName val="Disbursed Minority_25"/>
      <sheetName val="Outstanding Minority_26"/>
      <sheetName val="SC_27"/>
      <sheetName val="ST_28"/>
      <sheetName val="Edu loan_29"/>
      <sheetName val="Women_30"/>
      <sheetName val="Hindi_31"/>
      <sheetName val="Br. Exp_32"/>
      <sheetName val="Restructured Acs_33"/>
    </sheetNames>
    <sheetDataSet>
      <sheetData sheetId="0"/>
      <sheetData sheetId="1">
        <row r="6">
          <cell r="C6">
            <v>161854</v>
          </cell>
          <cell r="D6">
            <v>140517</v>
          </cell>
          <cell r="E6">
            <v>595141</v>
          </cell>
          <cell r="F6">
            <v>154426</v>
          </cell>
          <cell r="G6">
            <v>174427</v>
          </cell>
          <cell r="H6">
            <v>311156</v>
          </cell>
        </row>
        <row r="7">
          <cell r="C7">
            <v>0</v>
          </cell>
          <cell r="D7">
            <v>4491</v>
          </cell>
          <cell r="E7">
            <v>136267.96</v>
          </cell>
          <cell r="F7">
            <v>0</v>
          </cell>
          <cell r="G7">
            <v>3690.74</v>
          </cell>
          <cell r="H7">
            <v>43792.72</v>
          </cell>
        </row>
        <row r="8">
          <cell r="C8">
            <v>41024</v>
          </cell>
          <cell r="D8">
            <v>165795</v>
          </cell>
          <cell r="E8">
            <v>607782</v>
          </cell>
          <cell r="F8">
            <v>39350</v>
          </cell>
          <cell r="G8">
            <v>182945</v>
          </cell>
          <cell r="H8">
            <v>692035</v>
          </cell>
        </row>
        <row r="9">
          <cell r="C9">
            <v>636334</v>
          </cell>
          <cell r="D9">
            <v>475023</v>
          </cell>
          <cell r="E9">
            <v>777171</v>
          </cell>
          <cell r="F9">
            <v>534241</v>
          </cell>
          <cell r="G9">
            <v>377825</v>
          </cell>
          <cell r="H9">
            <v>633949</v>
          </cell>
        </row>
        <row r="10">
          <cell r="C10">
            <v>126354</v>
          </cell>
          <cell r="D10">
            <v>118545</v>
          </cell>
          <cell r="E10">
            <v>269457</v>
          </cell>
          <cell r="F10">
            <v>121432</v>
          </cell>
          <cell r="G10">
            <v>62045</v>
          </cell>
          <cell r="H10">
            <v>207122</v>
          </cell>
        </row>
        <row r="11">
          <cell r="C11">
            <v>22889</v>
          </cell>
          <cell r="D11">
            <v>89601</v>
          </cell>
          <cell r="E11">
            <v>515177</v>
          </cell>
          <cell r="F11">
            <v>28567</v>
          </cell>
          <cell r="G11">
            <v>92030</v>
          </cell>
          <cell r="H11">
            <v>277552</v>
          </cell>
        </row>
        <row r="12">
          <cell r="C12">
            <v>490528</v>
          </cell>
          <cell r="D12">
            <v>608886</v>
          </cell>
          <cell r="E12">
            <v>951668</v>
          </cell>
          <cell r="F12">
            <v>321070</v>
          </cell>
          <cell r="G12">
            <v>357359</v>
          </cell>
          <cell r="H12">
            <v>508188</v>
          </cell>
        </row>
        <row r="13">
          <cell r="C13">
            <v>6849.72</v>
          </cell>
          <cell r="D13">
            <v>10228.51</v>
          </cell>
          <cell r="E13">
            <v>149047.23000000001</v>
          </cell>
          <cell r="F13">
            <v>5501</v>
          </cell>
          <cell r="G13">
            <v>16039.89</v>
          </cell>
          <cell r="H13">
            <v>96359</v>
          </cell>
        </row>
        <row r="14">
          <cell r="C14">
            <v>8479</v>
          </cell>
          <cell r="D14">
            <v>22670</v>
          </cell>
          <cell r="E14">
            <v>224835</v>
          </cell>
          <cell r="F14">
            <v>6014</v>
          </cell>
          <cell r="G14">
            <v>16622</v>
          </cell>
          <cell r="H14">
            <v>109112</v>
          </cell>
        </row>
        <row r="15">
          <cell r="C15">
            <v>2701.62</v>
          </cell>
          <cell r="D15">
            <v>73687.3</v>
          </cell>
          <cell r="E15">
            <v>506177.33</v>
          </cell>
          <cell r="F15">
            <v>12174.68</v>
          </cell>
          <cell r="G15">
            <v>39446.17</v>
          </cell>
          <cell r="H15">
            <v>329420.94</v>
          </cell>
        </row>
        <row r="16">
          <cell r="C16">
            <v>0</v>
          </cell>
          <cell r="D16">
            <v>5791</v>
          </cell>
          <cell r="E16">
            <v>72958</v>
          </cell>
          <cell r="F16">
            <v>0</v>
          </cell>
          <cell r="G16">
            <v>3277</v>
          </cell>
          <cell r="H16">
            <v>74202</v>
          </cell>
        </row>
        <row r="17">
          <cell r="C17">
            <v>7121</v>
          </cell>
          <cell r="D17">
            <v>9039</v>
          </cell>
          <cell r="E17">
            <v>154624</v>
          </cell>
          <cell r="F17">
            <v>5146</v>
          </cell>
          <cell r="G17">
            <v>5890</v>
          </cell>
          <cell r="H17">
            <v>83915</v>
          </cell>
        </row>
        <row r="18">
          <cell r="C18">
            <v>5523</v>
          </cell>
          <cell r="D18">
            <v>49537</v>
          </cell>
          <cell r="E18">
            <v>393860</v>
          </cell>
          <cell r="F18">
            <v>4771</v>
          </cell>
          <cell r="G18">
            <v>36048</v>
          </cell>
          <cell r="H18">
            <v>167975</v>
          </cell>
        </row>
        <row r="19">
          <cell r="C19">
            <v>7975</v>
          </cell>
          <cell r="D19">
            <v>29604</v>
          </cell>
          <cell r="E19">
            <v>103152</v>
          </cell>
          <cell r="F19">
            <v>5327</v>
          </cell>
          <cell r="G19">
            <v>12583</v>
          </cell>
          <cell r="H19">
            <v>43885</v>
          </cell>
        </row>
        <row r="20">
          <cell r="C20">
            <v>147150</v>
          </cell>
          <cell r="D20">
            <v>322059</v>
          </cell>
          <cell r="E20">
            <v>1270983</v>
          </cell>
          <cell r="F20">
            <v>152281</v>
          </cell>
          <cell r="G20">
            <v>178355</v>
          </cell>
          <cell r="H20">
            <v>957972</v>
          </cell>
        </row>
        <row r="21">
          <cell r="C21">
            <v>16497</v>
          </cell>
          <cell r="D21">
            <v>17251</v>
          </cell>
          <cell r="E21">
            <v>267541</v>
          </cell>
          <cell r="F21">
            <v>11956</v>
          </cell>
          <cell r="G21">
            <v>9521</v>
          </cell>
          <cell r="H21">
            <v>115299</v>
          </cell>
        </row>
        <row r="22">
          <cell r="C22">
            <v>98385</v>
          </cell>
          <cell r="D22">
            <v>92237</v>
          </cell>
          <cell r="E22">
            <v>424289</v>
          </cell>
          <cell r="F22">
            <v>74272</v>
          </cell>
          <cell r="G22">
            <v>65404</v>
          </cell>
          <cell r="H22">
            <v>303739</v>
          </cell>
        </row>
        <row r="23">
          <cell r="C23">
            <v>334198.12</v>
          </cell>
          <cell r="D23">
            <v>357717.07</v>
          </cell>
          <cell r="E23">
            <v>1218844.1499999999</v>
          </cell>
          <cell r="F23">
            <v>133193.35</v>
          </cell>
          <cell r="G23">
            <v>147030.1</v>
          </cell>
          <cell r="H23">
            <v>490904.72</v>
          </cell>
        </row>
        <row r="24">
          <cell r="C24">
            <v>0</v>
          </cell>
          <cell r="D24">
            <v>0</v>
          </cell>
          <cell r="E24">
            <v>25710</v>
          </cell>
          <cell r="F24">
            <v>0</v>
          </cell>
          <cell r="G24">
            <v>0</v>
          </cell>
          <cell r="H24">
            <v>37996</v>
          </cell>
        </row>
        <row r="25">
          <cell r="C25">
            <v>1128</v>
          </cell>
          <cell r="D25">
            <v>11447</v>
          </cell>
          <cell r="E25">
            <v>115818</v>
          </cell>
          <cell r="F25">
            <v>2237</v>
          </cell>
          <cell r="G25">
            <v>12189</v>
          </cell>
          <cell r="H25">
            <v>55824</v>
          </cell>
        </row>
        <row r="26">
          <cell r="C26">
            <v>0</v>
          </cell>
          <cell r="D26">
            <v>0</v>
          </cell>
          <cell r="E26">
            <v>3815</v>
          </cell>
          <cell r="F26">
            <v>0</v>
          </cell>
          <cell r="G26">
            <v>0</v>
          </cell>
          <cell r="H26">
            <v>697</v>
          </cell>
        </row>
        <row r="28">
          <cell r="C28">
            <v>0</v>
          </cell>
          <cell r="D28">
            <v>781</v>
          </cell>
          <cell r="E28">
            <v>20630</v>
          </cell>
          <cell r="F28">
            <v>0</v>
          </cell>
          <cell r="G28">
            <v>282</v>
          </cell>
          <cell r="H28">
            <v>30858</v>
          </cell>
        </row>
        <row r="29">
          <cell r="C29">
            <v>0</v>
          </cell>
          <cell r="D29">
            <v>0</v>
          </cell>
          <cell r="E29">
            <v>17920</v>
          </cell>
          <cell r="F29">
            <v>0</v>
          </cell>
          <cell r="G29">
            <v>0</v>
          </cell>
          <cell r="H29">
            <v>74658</v>
          </cell>
        </row>
        <row r="30">
          <cell r="C30">
            <v>0</v>
          </cell>
          <cell r="D30">
            <v>0</v>
          </cell>
          <cell r="E30">
            <v>35890</v>
          </cell>
          <cell r="F30">
            <v>0</v>
          </cell>
          <cell r="G30">
            <v>0</v>
          </cell>
          <cell r="H30">
            <v>91449</v>
          </cell>
        </row>
        <row r="31">
          <cell r="C31">
            <v>0</v>
          </cell>
          <cell r="D31">
            <v>0</v>
          </cell>
          <cell r="E31">
            <v>24213</v>
          </cell>
          <cell r="F31">
            <v>0</v>
          </cell>
          <cell r="G31">
            <v>0</v>
          </cell>
          <cell r="H31">
            <v>97842</v>
          </cell>
        </row>
        <row r="32">
          <cell r="C32">
            <v>0</v>
          </cell>
          <cell r="D32">
            <v>10647</v>
          </cell>
          <cell r="E32">
            <v>44930</v>
          </cell>
          <cell r="F32">
            <v>0</v>
          </cell>
          <cell r="G32">
            <v>1009</v>
          </cell>
          <cell r="H32">
            <v>68761</v>
          </cell>
        </row>
        <row r="33">
          <cell r="C33">
            <v>765368</v>
          </cell>
          <cell r="D33">
            <v>2514639</v>
          </cell>
          <cell r="E33">
            <v>7438399</v>
          </cell>
          <cell r="F33">
            <v>603422</v>
          </cell>
          <cell r="G33">
            <v>1296724</v>
          </cell>
          <cell r="H33">
            <v>3558535</v>
          </cell>
        </row>
        <row r="35">
          <cell r="C35">
            <v>29871.19</v>
          </cell>
          <cell r="D35">
            <v>84314.52</v>
          </cell>
          <cell r="E35">
            <v>515195.01</v>
          </cell>
          <cell r="F35">
            <v>6287.58</v>
          </cell>
          <cell r="G35">
            <v>35038.379999999997</v>
          </cell>
          <cell r="H35">
            <v>548084</v>
          </cell>
        </row>
        <row r="36">
          <cell r="C36">
            <v>6167.9456095999994</v>
          </cell>
          <cell r="D36">
            <v>105268.9438679</v>
          </cell>
          <cell r="E36">
            <v>506117.0249124</v>
          </cell>
          <cell r="F36">
            <v>4843.4043577461525</v>
          </cell>
          <cell r="G36">
            <v>215320.6822621121</v>
          </cell>
          <cell r="H36">
            <v>883190.29701604042</v>
          </cell>
        </row>
        <row r="37">
          <cell r="C37">
            <v>558.63</v>
          </cell>
          <cell r="D37">
            <v>212168.78</v>
          </cell>
          <cell r="E37">
            <v>345905.51</v>
          </cell>
          <cell r="F37">
            <v>3106.85</v>
          </cell>
          <cell r="G37">
            <v>574767.99</v>
          </cell>
          <cell r="H37">
            <v>457743.15</v>
          </cell>
        </row>
        <row r="38">
          <cell r="C38">
            <v>0</v>
          </cell>
          <cell r="D38">
            <v>0</v>
          </cell>
          <cell r="E38">
            <v>18829.98</v>
          </cell>
          <cell r="F38">
            <v>0</v>
          </cell>
          <cell r="G38">
            <v>0</v>
          </cell>
          <cell r="H38">
            <v>25200.21</v>
          </cell>
        </row>
        <row r="39">
          <cell r="C39">
            <v>0</v>
          </cell>
          <cell r="D39">
            <v>0</v>
          </cell>
          <cell r="E39">
            <v>4142.12</v>
          </cell>
          <cell r="F39">
            <v>0</v>
          </cell>
          <cell r="G39">
            <v>0</v>
          </cell>
          <cell r="H39">
            <v>7731</v>
          </cell>
        </row>
        <row r="40">
          <cell r="C40">
            <v>0</v>
          </cell>
          <cell r="D40">
            <v>0</v>
          </cell>
          <cell r="E40">
            <v>774</v>
          </cell>
          <cell r="F40">
            <v>0</v>
          </cell>
          <cell r="G40">
            <v>0</v>
          </cell>
          <cell r="H40">
            <v>35</v>
          </cell>
        </row>
        <row r="41">
          <cell r="C41">
            <v>0</v>
          </cell>
          <cell r="D41">
            <v>0</v>
          </cell>
          <cell r="E41">
            <v>280695</v>
          </cell>
          <cell r="F41">
            <v>0</v>
          </cell>
          <cell r="G41">
            <v>0</v>
          </cell>
          <cell r="H41">
            <v>262113</v>
          </cell>
        </row>
        <row r="42">
          <cell r="C42">
            <v>0</v>
          </cell>
          <cell r="D42">
            <v>0</v>
          </cell>
          <cell r="E42">
            <v>53292</v>
          </cell>
          <cell r="F42">
            <v>0</v>
          </cell>
          <cell r="G42">
            <v>0</v>
          </cell>
          <cell r="H42">
            <v>109397</v>
          </cell>
        </row>
        <row r="43">
          <cell r="C43">
            <v>0</v>
          </cell>
          <cell r="D43">
            <v>0</v>
          </cell>
          <cell r="E43">
            <v>21603</v>
          </cell>
          <cell r="F43">
            <v>0</v>
          </cell>
          <cell r="G43">
            <v>0</v>
          </cell>
          <cell r="H43">
            <v>1009</v>
          </cell>
        </row>
        <row r="44">
          <cell r="C44">
            <v>0</v>
          </cell>
          <cell r="D44">
            <v>0</v>
          </cell>
          <cell r="E44">
            <v>42761</v>
          </cell>
          <cell r="F44">
            <v>0</v>
          </cell>
          <cell r="G44">
            <v>0</v>
          </cell>
          <cell r="H44">
            <v>15919</v>
          </cell>
        </row>
        <row r="45">
          <cell r="C45">
            <v>0</v>
          </cell>
          <cell r="D45">
            <v>0</v>
          </cell>
          <cell r="E45">
            <v>5162</v>
          </cell>
          <cell r="F45">
            <v>0</v>
          </cell>
          <cell r="G45">
            <v>0</v>
          </cell>
          <cell r="H45">
            <v>1461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42523</v>
          </cell>
          <cell r="F47">
            <v>0</v>
          </cell>
          <cell r="G47">
            <v>0</v>
          </cell>
          <cell r="H47">
            <v>77840</v>
          </cell>
        </row>
        <row r="48">
          <cell r="C48">
            <v>0</v>
          </cell>
          <cell r="D48">
            <v>0</v>
          </cell>
          <cell r="E48">
            <v>91670</v>
          </cell>
          <cell r="F48">
            <v>0</v>
          </cell>
          <cell r="G48">
            <v>0</v>
          </cell>
          <cell r="H48">
            <v>58821</v>
          </cell>
        </row>
        <row r="49">
          <cell r="C49">
            <v>0</v>
          </cell>
          <cell r="D49">
            <v>0</v>
          </cell>
          <cell r="E49">
            <v>12456</v>
          </cell>
          <cell r="F49">
            <v>0</v>
          </cell>
          <cell r="G49">
            <v>0</v>
          </cell>
          <cell r="H49">
            <v>4621</v>
          </cell>
        </row>
        <row r="50">
          <cell r="C50">
            <v>1309</v>
          </cell>
          <cell r="D50">
            <v>2097</v>
          </cell>
          <cell r="E50">
            <v>8804</v>
          </cell>
          <cell r="F50">
            <v>8081</v>
          </cell>
          <cell r="G50">
            <v>10638</v>
          </cell>
          <cell r="H50">
            <v>20570</v>
          </cell>
        </row>
        <row r="52">
          <cell r="C52">
            <v>318821.99213220016</v>
          </cell>
          <cell r="D52">
            <v>145475.87156690002</v>
          </cell>
          <cell r="E52">
            <v>118912.49740460003</v>
          </cell>
          <cell r="F52">
            <v>167661.55859349997</v>
          </cell>
          <cell r="G52">
            <v>56545.301940499994</v>
          </cell>
          <cell r="H52">
            <v>22591.5239669</v>
          </cell>
        </row>
        <row r="53">
          <cell r="C53">
            <v>204741</v>
          </cell>
          <cell r="D53">
            <v>203809</v>
          </cell>
          <cell r="E53">
            <v>69793</v>
          </cell>
          <cell r="F53">
            <v>261137</v>
          </cell>
          <cell r="G53">
            <v>127852</v>
          </cell>
          <cell r="H53">
            <v>31803</v>
          </cell>
        </row>
        <row r="54">
          <cell r="C54">
            <v>230466</v>
          </cell>
          <cell r="D54">
            <v>249632</v>
          </cell>
          <cell r="E54">
            <v>148354</v>
          </cell>
          <cell r="F54">
            <v>200772</v>
          </cell>
          <cell r="G54">
            <v>140104</v>
          </cell>
          <cell r="H54">
            <v>44308</v>
          </cell>
        </row>
        <row r="56">
          <cell r="C56">
            <v>641963</v>
          </cell>
          <cell r="D56">
            <v>1015902</v>
          </cell>
          <cell r="E56">
            <v>185888</v>
          </cell>
          <cell r="F56">
            <v>1380924</v>
          </cell>
          <cell r="G56">
            <v>30303</v>
          </cell>
          <cell r="H56">
            <v>121084</v>
          </cell>
        </row>
        <row r="57">
          <cell r="C57">
            <v>1919</v>
          </cell>
          <cell r="D57">
            <v>2816</v>
          </cell>
          <cell r="E57">
            <v>0</v>
          </cell>
          <cell r="F57">
            <v>103725</v>
          </cell>
          <cell r="G57">
            <v>0</v>
          </cell>
          <cell r="H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K2" sqref="K2"/>
    </sheetView>
  </sheetViews>
  <sheetFormatPr defaultRowHeight="12.75" x14ac:dyDescent="0.25"/>
  <cols>
    <col min="1" max="1" width="3.7109375" style="41" customWidth="1"/>
    <col min="2" max="2" width="28.28515625" style="1" customWidth="1"/>
    <col min="3" max="3" width="10.42578125" style="42" bestFit="1" customWidth="1"/>
    <col min="4" max="4" width="10" style="42" bestFit="1" customWidth="1"/>
    <col min="5" max="6" width="11.7109375" style="42" hidden="1" customWidth="1"/>
    <col min="7" max="7" width="10.42578125" style="42" bestFit="1" customWidth="1"/>
    <col min="8" max="8" width="10" style="42" bestFit="1" customWidth="1"/>
    <col min="9" max="10" width="11.5703125" style="42" hidden="1" customWidth="1"/>
    <col min="11" max="11" width="10.42578125" style="1" bestFit="1" customWidth="1"/>
    <col min="12" max="12" width="10" style="1" bestFit="1" customWidth="1"/>
    <col min="13" max="256" width="9.140625" style="1"/>
    <col min="257" max="257" width="3.7109375" style="1" customWidth="1"/>
    <col min="258" max="258" width="28.28515625" style="1" customWidth="1"/>
    <col min="259" max="259" width="10.42578125" style="1" bestFit="1" customWidth="1"/>
    <col min="260" max="260" width="10" style="1" bestFit="1" customWidth="1"/>
    <col min="261" max="262" width="0" style="1" hidden="1" customWidth="1"/>
    <col min="263" max="263" width="10.42578125" style="1" bestFit="1" customWidth="1"/>
    <col min="264" max="264" width="10" style="1" bestFit="1" customWidth="1"/>
    <col min="265" max="266" width="0" style="1" hidden="1" customWidth="1"/>
    <col min="267" max="267" width="10.42578125" style="1" bestFit="1" customWidth="1"/>
    <col min="268" max="268" width="10" style="1" bestFit="1" customWidth="1"/>
    <col min="269" max="512" width="9.140625" style="1"/>
    <col min="513" max="513" width="3.7109375" style="1" customWidth="1"/>
    <col min="514" max="514" width="28.28515625" style="1" customWidth="1"/>
    <col min="515" max="515" width="10.42578125" style="1" bestFit="1" customWidth="1"/>
    <col min="516" max="516" width="10" style="1" bestFit="1" customWidth="1"/>
    <col min="517" max="518" width="0" style="1" hidden="1" customWidth="1"/>
    <col min="519" max="519" width="10.42578125" style="1" bestFit="1" customWidth="1"/>
    <col min="520" max="520" width="10" style="1" bestFit="1" customWidth="1"/>
    <col min="521" max="522" width="0" style="1" hidden="1" customWidth="1"/>
    <col min="523" max="523" width="10.42578125" style="1" bestFit="1" customWidth="1"/>
    <col min="524" max="524" width="10" style="1" bestFit="1" customWidth="1"/>
    <col min="525" max="768" width="9.140625" style="1"/>
    <col min="769" max="769" width="3.7109375" style="1" customWidth="1"/>
    <col min="770" max="770" width="28.28515625" style="1" customWidth="1"/>
    <col min="771" max="771" width="10.42578125" style="1" bestFit="1" customWidth="1"/>
    <col min="772" max="772" width="10" style="1" bestFit="1" customWidth="1"/>
    <col min="773" max="774" width="0" style="1" hidden="1" customWidth="1"/>
    <col min="775" max="775" width="10.42578125" style="1" bestFit="1" customWidth="1"/>
    <col min="776" max="776" width="10" style="1" bestFit="1" customWidth="1"/>
    <col min="777" max="778" width="0" style="1" hidden="1" customWidth="1"/>
    <col min="779" max="779" width="10.42578125" style="1" bestFit="1" customWidth="1"/>
    <col min="780" max="780" width="10" style="1" bestFit="1" customWidth="1"/>
    <col min="781" max="1024" width="9.140625" style="1"/>
    <col min="1025" max="1025" width="3.7109375" style="1" customWidth="1"/>
    <col min="1026" max="1026" width="28.28515625" style="1" customWidth="1"/>
    <col min="1027" max="1027" width="10.42578125" style="1" bestFit="1" customWidth="1"/>
    <col min="1028" max="1028" width="10" style="1" bestFit="1" customWidth="1"/>
    <col min="1029" max="1030" width="0" style="1" hidden="1" customWidth="1"/>
    <col min="1031" max="1031" width="10.42578125" style="1" bestFit="1" customWidth="1"/>
    <col min="1032" max="1032" width="10" style="1" bestFit="1" customWidth="1"/>
    <col min="1033" max="1034" width="0" style="1" hidden="1" customWidth="1"/>
    <col min="1035" max="1035" width="10.42578125" style="1" bestFit="1" customWidth="1"/>
    <col min="1036" max="1036" width="10" style="1" bestFit="1" customWidth="1"/>
    <col min="1037" max="1280" width="9.140625" style="1"/>
    <col min="1281" max="1281" width="3.7109375" style="1" customWidth="1"/>
    <col min="1282" max="1282" width="28.28515625" style="1" customWidth="1"/>
    <col min="1283" max="1283" width="10.42578125" style="1" bestFit="1" customWidth="1"/>
    <col min="1284" max="1284" width="10" style="1" bestFit="1" customWidth="1"/>
    <col min="1285" max="1286" width="0" style="1" hidden="1" customWidth="1"/>
    <col min="1287" max="1287" width="10.42578125" style="1" bestFit="1" customWidth="1"/>
    <col min="1288" max="1288" width="10" style="1" bestFit="1" customWidth="1"/>
    <col min="1289" max="1290" width="0" style="1" hidden="1" customWidth="1"/>
    <col min="1291" max="1291" width="10.42578125" style="1" bestFit="1" customWidth="1"/>
    <col min="1292" max="1292" width="10" style="1" bestFit="1" customWidth="1"/>
    <col min="1293" max="1536" width="9.140625" style="1"/>
    <col min="1537" max="1537" width="3.7109375" style="1" customWidth="1"/>
    <col min="1538" max="1538" width="28.28515625" style="1" customWidth="1"/>
    <col min="1539" max="1539" width="10.42578125" style="1" bestFit="1" customWidth="1"/>
    <col min="1540" max="1540" width="10" style="1" bestFit="1" customWidth="1"/>
    <col min="1541" max="1542" width="0" style="1" hidden="1" customWidth="1"/>
    <col min="1543" max="1543" width="10.42578125" style="1" bestFit="1" customWidth="1"/>
    <col min="1544" max="1544" width="10" style="1" bestFit="1" customWidth="1"/>
    <col min="1545" max="1546" width="0" style="1" hidden="1" customWidth="1"/>
    <col min="1547" max="1547" width="10.42578125" style="1" bestFit="1" customWidth="1"/>
    <col min="1548" max="1548" width="10" style="1" bestFit="1" customWidth="1"/>
    <col min="1549" max="1792" width="9.140625" style="1"/>
    <col min="1793" max="1793" width="3.7109375" style="1" customWidth="1"/>
    <col min="1794" max="1794" width="28.28515625" style="1" customWidth="1"/>
    <col min="1795" max="1795" width="10.42578125" style="1" bestFit="1" customWidth="1"/>
    <col min="1796" max="1796" width="10" style="1" bestFit="1" customWidth="1"/>
    <col min="1797" max="1798" width="0" style="1" hidden="1" customWidth="1"/>
    <col min="1799" max="1799" width="10.42578125" style="1" bestFit="1" customWidth="1"/>
    <col min="1800" max="1800" width="10" style="1" bestFit="1" customWidth="1"/>
    <col min="1801" max="1802" width="0" style="1" hidden="1" customWidth="1"/>
    <col min="1803" max="1803" width="10.42578125" style="1" bestFit="1" customWidth="1"/>
    <col min="1804" max="1804" width="10" style="1" bestFit="1" customWidth="1"/>
    <col min="1805" max="2048" width="9.140625" style="1"/>
    <col min="2049" max="2049" width="3.7109375" style="1" customWidth="1"/>
    <col min="2050" max="2050" width="28.28515625" style="1" customWidth="1"/>
    <col min="2051" max="2051" width="10.42578125" style="1" bestFit="1" customWidth="1"/>
    <col min="2052" max="2052" width="10" style="1" bestFit="1" customWidth="1"/>
    <col min="2053" max="2054" width="0" style="1" hidden="1" customWidth="1"/>
    <col min="2055" max="2055" width="10.42578125" style="1" bestFit="1" customWidth="1"/>
    <col min="2056" max="2056" width="10" style="1" bestFit="1" customWidth="1"/>
    <col min="2057" max="2058" width="0" style="1" hidden="1" customWidth="1"/>
    <col min="2059" max="2059" width="10.42578125" style="1" bestFit="1" customWidth="1"/>
    <col min="2060" max="2060" width="10" style="1" bestFit="1" customWidth="1"/>
    <col min="2061" max="2304" width="9.140625" style="1"/>
    <col min="2305" max="2305" width="3.7109375" style="1" customWidth="1"/>
    <col min="2306" max="2306" width="28.28515625" style="1" customWidth="1"/>
    <col min="2307" max="2307" width="10.42578125" style="1" bestFit="1" customWidth="1"/>
    <col min="2308" max="2308" width="10" style="1" bestFit="1" customWidth="1"/>
    <col min="2309" max="2310" width="0" style="1" hidden="1" customWidth="1"/>
    <col min="2311" max="2311" width="10.42578125" style="1" bestFit="1" customWidth="1"/>
    <col min="2312" max="2312" width="10" style="1" bestFit="1" customWidth="1"/>
    <col min="2313" max="2314" width="0" style="1" hidden="1" customWidth="1"/>
    <col min="2315" max="2315" width="10.42578125" style="1" bestFit="1" customWidth="1"/>
    <col min="2316" max="2316" width="10" style="1" bestFit="1" customWidth="1"/>
    <col min="2317" max="2560" width="9.140625" style="1"/>
    <col min="2561" max="2561" width="3.7109375" style="1" customWidth="1"/>
    <col min="2562" max="2562" width="28.28515625" style="1" customWidth="1"/>
    <col min="2563" max="2563" width="10.42578125" style="1" bestFit="1" customWidth="1"/>
    <col min="2564" max="2564" width="10" style="1" bestFit="1" customWidth="1"/>
    <col min="2565" max="2566" width="0" style="1" hidden="1" customWidth="1"/>
    <col min="2567" max="2567" width="10.42578125" style="1" bestFit="1" customWidth="1"/>
    <col min="2568" max="2568" width="10" style="1" bestFit="1" customWidth="1"/>
    <col min="2569" max="2570" width="0" style="1" hidden="1" customWidth="1"/>
    <col min="2571" max="2571" width="10.42578125" style="1" bestFit="1" customWidth="1"/>
    <col min="2572" max="2572" width="10" style="1" bestFit="1" customWidth="1"/>
    <col min="2573" max="2816" width="9.140625" style="1"/>
    <col min="2817" max="2817" width="3.7109375" style="1" customWidth="1"/>
    <col min="2818" max="2818" width="28.28515625" style="1" customWidth="1"/>
    <col min="2819" max="2819" width="10.42578125" style="1" bestFit="1" customWidth="1"/>
    <col min="2820" max="2820" width="10" style="1" bestFit="1" customWidth="1"/>
    <col min="2821" max="2822" width="0" style="1" hidden="1" customWidth="1"/>
    <col min="2823" max="2823" width="10.42578125" style="1" bestFit="1" customWidth="1"/>
    <col min="2824" max="2824" width="10" style="1" bestFit="1" customWidth="1"/>
    <col min="2825" max="2826" width="0" style="1" hidden="1" customWidth="1"/>
    <col min="2827" max="2827" width="10.42578125" style="1" bestFit="1" customWidth="1"/>
    <col min="2828" max="2828" width="10" style="1" bestFit="1" customWidth="1"/>
    <col min="2829" max="3072" width="9.140625" style="1"/>
    <col min="3073" max="3073" width="3.7109375" style="1" customWidth="1"/>
    <col min="3074" max="3074" width="28.28515625" style="1" customWidth="1"/>
    <col min="3075" max="3075" width="10.42578125" style="1" bestFit="1" customWidth="1"/>
    <col min="3076" max="3076" width="10" style="1" bestFit="1" customWidth="1"/>
    <col min="3077" max="3078" width="0" style="1" hidden="1" customWidth="1"/>
    <col min="3079" max="3079" width="10.42578125" style="1" bestFit="1" customWidth="1"/>
    <col min="3080" max="3080" width="10" style="1" bestFit="1" customWidth="1"/>
    <col min="3081" max="3082" width="0" style="1" hidden="1" customWidth="1"/>
    <col min="3083" max="3083" width="10.42578125" style="1" bestFit="1" customWidth="1"/>
    <col min="3084" max="3084" width="10" style="1" bestFit="1" customWidth="1"/>
    <col min="3085" max="3328" width="9.140625" style="1"/>
    <col min="3329" max="3329" width="3.7109375" style="1" customWidth="1"/>
    <col min="3330" max="3330" width="28.28515625" style="1" customWidth="1"/>
    <col min="3331" max="3331" width="10.42578125" style="1" bestFit="1" customWidth="1"/>
    <col min="3332" max="3332" width="10" style="1" bestFit="1" customWidth="1"/>
    <col min="3333" max="3334" width="0" style="1" hidden="1" customWidth="1"/>
    <col min="3335" max="3335" width="10.42578125" style="1" bestFit="1" customWidth="1"/>
    <col min="3336" max="3336" width="10" style="1" bestFit="1" customWidth="1"/>
    <col min="3337" max="3338" width="0" style="1" hidden="1" customWidth="1"/>
    <col min="3339" max="3339" width="10.42578125" style="1" bestFit="1" customWidth="1"/>
    <col min="3340" max="3340" width="10" style="1" bestFit="1" customWidth="1"/>
    <col min="3341" max="3584" width="9.140625" style="1"/>
    <col min="3585" max="3585" width="3.7109375" style="1" customWidth="1"/>
    <col min="3586" max="3586" width="28.28515625" style="1" customWidth="1"/>
    <col min="3587" max="3587" width="10.42578125" style="1" bestFit="1" customWidth="1"/>
    <col min="3588" max="3588" width="10" style="1" bestFit="1" customWidth="1"/>
    <col min="3589" max="3590" width="0" style="1" hidden="1" customWidth="1"/>
    <col min="3591" max="3591" width="10.42578125" style="1" bestFit="1" customWidth="1"/>
    <col min="3592" max="3592" width="10" style="1" bestFit="1" customWidth="1"/>
    <col min="3593" max="3594" width="0" style="1" hidden="1" customWidth="1"/>
    <col min="3595" max="3595" width="10.42578125" style="1" bestFit="1" customWidth="1"/>
    <col min="3596" max="3596" width="10" style="1" bestFit="1" customWidth="1"/>
    <col min="3597" max="3840" width="9.140625" style="1"/>
    <col min="3841" max="3841" width="3.7109375" style="1" customWidth="1"/>
    <col min="3842" max="3842" width="28.28515625" style="1" customWidth="1"/>
    <col min="3843" max="3843" width="10.42578125" style="1" bestFit="1" customWidth="1"/>
    <col min="3844" max="3844" width="10" style="1" bestFit="1" customWidth="1"/>
    <col min="3845" max="3846" width="0" style="1" hidden="1" customWidth="1"/>
    <col min="3847" max="3847" width="10.42578125" style="1" bestFit="1" customWidth="1"/>
    <col min="3848" max="3848" width="10" style="1" bestFit="1" customWidth="1"/>
    <col min="3849" max="3850" width="0" style="1" hidden="1" customWidth="1"/>
    <col min="3851" max="3851" width="10.42578125" style="1" bestFit="1" customWidth="1"/>
    <col min="3852" max="3852" width="10" style="1" bestFit="1" customWidth="1"/>
    <col min="3853" max="4096" width="9.140625" style="1"/>
    <col min="4097" max="4097" width="3.7109375" style="1" customWidth="1"/>
    <col min="4098" max="4098" width="28.28515625" style="1" customWidth="1"/>
    <col min="4099" max="4099" width="10.42578125" style="1" bestFit="1" customWidth="1"/>
    <col min="4100" max="4100" width="10" style="1" bestFit="1" customWidth="1"/>
    <col min="4101" max="4102" width="0" style="1" hidden="1" customWidth="1"/>
    <col min="4103" max="4103" width="10.42578125" style="1" bestFit="1" customWidth="1"/>
    <col min="4104" max="4104" width="10" style="1" bestFit="1" customWidth="1"/>
    <col min="4105" max="4106" width="0" style="1" hidden="1" customWidth="1"/>
    <col min="4107" max="4107" width="10.42578125" style="1" bestFit="1" customWidth="1"/>
    <col min="4108" max="4108" width="10" style="1" bestFit="1" customWidth="1"/>
    <col min="4109" max="4352" width="9.140625" style="1"/>
    <col min="4353" max="4353" width="3.7109375" style="1" customWidth="1"/>
    <col min="4354" max="4354" width="28.28515625" style="1" customWidth="1"/>
    <col min="4355" max="4355" width="10.42578125" style="1" bestFit="1" customWidth="1"/>
    <col min="4356" max="4356" width="10" style="1" bestFit="1" customWidth="1"/>
    <col min="4357" max="4358" width="0" style="1" hidden="1" customWidth="1"/>
    <col min="4359" max="4359" width="10.42578125" style="1" bestFit="1" customWidth="1"/>
    <col min="4360" max="4360" width="10" style="1" bestFit="1" customWidth="1"/>
    <col min="4361" max="4362" width="0" style="1" hidden="1" customWidth="1"/>
    <col min="4363" max="4363" width="10.42578125" style="1" bestFit="1" customWidth="1"/>
    <col min="4364" max="4364" width="10" style="1" bestFit="1" customWidth="1"/>
    <col min="4365" max="4608" width="9.140625" style="1"/>
    <col min="4609" max="4609" width="3.7109375" style="1" customWidth="1"/>
    <col min="4610" max="4610" width="28.28515625" style="1" customWidth="1"/>
    <col min="4611" max="4611" width="10.42578125" style="1" bestFit="1" customWidth="1"/>
    <col min="4612" max="4612" width="10" style="1" bestFit="1" customWidth="1"/>
    <col min="4613" max="4614" width="0" style="1" hidden="1" customWidth="1"/>
    <col min="4615" max="4615" width="10.42578125" style="1" bestFit="1" customWidth="1"/>
    <col min="4616" max="4616" width="10" style="1" bestFit="1" customWidth="1"/>
    <col min="4617" max="4618" width="0" style="1" hidden="1" customWidth="1"/>
    <col min="4619" max="4619" width="10.42578125" style="1" bestFit="1" customWidth="1"/>
    <col min="4620" max="4620" width="10" style="1" bestFit="1" customWidth="1"/>
    <col min="4621" max="4864" width="9.140625" style="1"/>
    <col min="4865" max="4865" width="3.7109375" style="1" customWidth="1"/>
    <col min="4866" max="4866" width="28.28515625" style="1" customWidth="1"/>
    <col min="4867" max="4867" width="10.42578125" style="1" bestFit="1" customWidth="1"/>
    <col min="4868" max="4868" width="10" style="1" bestFit="1" customWidth="1"/>
    <col min="4869" max="4870" width="0" style="1" hidden="1" customWidth="1"/>
    <col min="4871" max="4871" width="10.42578125" style="1" bestFit="1" customWidth="1"/>
    <col min="4872" max="4872" width="10" style="1" bestFit="1" customWidth="1"/>
    <col min="4873" max="4874" width="0" style="1" hidden="1" customWidth="1"/>
    <col min="4875" max="4875" width="10.42578125" style="1" bestFit="1" customWidth="1"/>
    <col min="4876" max="4876" width="10" style="1" bestFit="1" customWidth="1"/>
    <col min="4877" max="5120" width="9.140625" style="1"/>
    <col min="5121" max="5121" width="3.7109375" style="1" customWidth="1"/>
    <col min="5122" max="5122" width="28.28515625" style="1" customWidth="1"/>
    <col min="5123" max="5123" width="10.42578125" style="1" bestFit="1" customWidth="1"/>
    <col min="5124" max="5124" width="10" style="1" bestFit="1" customWidth="1"/>
    <col min="5125" max="5126" width="0" style="1" hidden="1" customWidth="1"/>
    <col min="5127" max="5127" width="10.42578125" style="1" bestFit="1" customWidth="1"/>
    <col min="5128" max="5128" width="10" style="1" bestFit="1" customWidth="1"/>
    <col min="5129" max="5130" width="0" style="1" hidden="1" customWidth="1"/>
    <col min="5131" max="5131" width="10.42578125" style="1" bestFit="1" customWidth="1"/>
    <col min="5132" max="5132" width="10" style="1" bestFit="1" customWidth="1"/>
    <col min="5133" max="5376" width="9.140625" style="1"/>
    <col min="5377" max="5377" width="3.7109375" style="1" customWidth="1"/>
    <col min="5378" max="5378" width="28.28515625" style="1" customWidth="1"/>
    <col min="5379" max="5379" width="10.42578125" style="1" bestFit="1" customWidth="1"/>
    <col min="5380" max="5380" width="10" style="1" bestFit="1" customWidth="1"/>
    <col min="5381" max="5382" width="0" style="1" hidden="1" customWidth="1"/>
    <col min="5383" max="5383" width="10.42578125" style="1" bestFit="1" customWidth="1"/>
    <col min="5384" max="5384" width="10" style="1" bestFit="1" customWidth="1"/>
    <col min="5385" max="5386" width="0" style="1" hidden="1" customWidth="1"/>
    <col min="5387" max="5387" width="10.42578125" style="1" bestFit="1" customWidth="1"/>
    <col min="5388" max="5388" width="10" style="1" bestFit="1" customWidth="1"/>
    <col min="5389" max="5632" width="9.140625" style="1"/>
    <col min="5633" max="5633" width="3.7109375" style="1" customWidth="1"/>
    <col min="5634" max="5634" width="28.28515625" style="1" customWidth="1"/>
    <col min="5635" max="5635" width="10.42578125" style="1" bestFit="1" customWidth="1"/>
    <col min="5636" max="5636" width="10" style="1" bestFit="1" customWidth="1"/>
    <col min="5637" max="5638" width="0" style="1" hidden="1" customWidth="1"/>
    <col min="5639" max="5639" width="10.42578125" style="1" bestFit="1" customWidth="1"/>
    <col min="5640" max="5640" width="10" style="1" bestFit="1" customWidth="1"/>
    <col min="5641" max="5642" width="0" style="1" hidden="1" customWidth="1"/>
    <col min="5643" max="5643" width="10.42578125" style="1" bestFit="1" customWidth="1"/>
    <col min="5644" max="5644" width="10" style="1" bestFit="1" customWidth="1"/>
    <col min="5645" max="5888" width="9.140625" style="1"/>
    <col min="5889" max="5889" width="3.7109375" style="1" customWidth="1"/>
    <col min="5890" max="5890" width="28.28515625" style="1" customWidth="1"/>
    <col min="5891" max="5891" width="10.42578125" style="1" bestFit="1" customWidth="1"/>
    <col min="5892" max="5892" width="10" style="1" bestFit="1" customWidth="1"/>
    <col min="5893" max="5894" width="0" style="1" hidden="1" customWidth="1"/>
    <col min="5895" max="5895" width="10.42578125" style="1" bestFit="1" customWidth="1"/>
    <col min="5896" max="5896" width="10" style="1" bestFit="1" customWidth="1"/>
    <col min="5897" max="5898" width="0" style="1" hidden="1" customWidth="1"/>
    <col min="5899" max="5899" width="10.42578125" style="1" bestFit="1" customWidth="1"/>
    <col min="5900" max="5900" width="10" style="1" bestFit="1" customWidth="1"/>
    <col min="5901" max="6144" width="9.140625" style="1"/>
    <col min="6145" max="6145" width="3.7109375" style="1" customWidth="1"/>
    <col min="6146" max="6146" width="28.28515625" style="1" customWidth="1"/>
    <col min="6147" max="6147" width="10.42578125" style="1" bestFit="1" customWidth="1"/>
    <col min="6148" max="6148" width="10" style="1" bestFit="1" customWidth="1"/>
    <col min="6149" max="6150" width="0" style="1" hidden="1" customWidth="1"/>
    <col min="6151" max="6151" width="10.42578125" style="1" bestFit="1" customWidth="1"/>
    <col min="6152" max="6152" width="10" style="1" bestFit="1" customWidth="1"/>
    <col min="6153" max="6154" width="0" style="1" hidden="1" customWidth="1"/>
    <col min="6155" max="6155" width="10.42578125" style="1" bestFit="1" customWidth="1"/>
    <col min="6156" max="6156" width="10" style="1" bestFit="1" customWidth="1"/>
    <col min="6157" max="6400" width="9.140625" style="1"/>
    <col min="6401" max="6401" width="3.7109375" style="1" customWidth="1"/>
    <col min="6402" max="6402" width="28.28515625" style="1" customWidth="1"/>
    <col min="6403" max="6403" width="10.42578125" style="1" bestFit="1" customWidth="1"/>
    <col min="6404" max="6404" width="10" style="1" bestFit="1" customWidth="1"/>
    <col min="6405" max="6406" width="0" style="1" hidden="1" customWidth="1"/>
    <col min="6407" max="6407" width="10.42578125" style="1" bestFit="1" customWidth="1"/>
    <col min="6408" max="6408" width="10" style="1" bestFit="1" customWidth="1"/>
    <col min="6409" max="6410" width="0" style="1" hidden="1" customWidth="1"/>
    <col min="6411" max="6411" width="10.42578125" style="1" bestFit="1" customWidth="1"/>
    <col min="6412" max="6412" width="10" style="1" bestFit="1" customWidth="1"/>
    <col min="6413" max="6656" width="9.140625" style="1"/>
    <col min="6657" max="6657" width="3.7109375" style="1" customWidth="1"/>
    <col min="6658" max="6658" width="28.28515625" style="1" customWidth="1"/>
    <col min="6659" max="6659" width="10.42578125" style="1" bestFit="1" customWidth="1"/>
    <col min="6660" max="6660" width="10" style="1" bestFit="1" customWidth="1"/>
    <col min="6661" max="6662" width="0" style="1" hidden="1" customWidth="1"/>
    <col min="6663" max="6663" width="10.42578125" style="1" bestFit="1" customWidth="1"/>
    <col min="6664" max="6664" width="10" style="1" bestFit="1" customWidth="1"/>
    <col min="6665" max="6666" width="0" style="1" hidden="1" customWidth="1"/>
    <col min="6667" max="6667" width="10.42578125" style="1" bestFit="1" customWidth="1"/>
    <col min="6668" max="6668" width="10" style="1" bestFit="1" customWidth="1"/>
    <col min="6669" max="6912" width="9.140625" style="1"/>
    <col min="6913" max="6913" width="3.7109375" style="1" customWidth="1"/>
    <col min="6914" max="6914" width="28.28515625" style="1" customWidth="1"/>
    <col min="6915" max="6915" width="10.42578125" style="1" bestFit="1" customWidth="1"/>
    <col min="6916" max="6916" width="10" style="1" bestFit="1" customWidth="1"/>
    <col min="6917" max="6918" width="0" style="1" hidden="1" customWidth="1"/>
    <col min="6919" max="6919" width="10.42578125" style="1" bestFit="1" customWidth="1"/>
    <col min="6920" max="6920" width="10" style="1" bestFit="1" customWidth="1"/>
    <col min="6921" max="6922" width="0" style="1" hidden="1" customWidth="1"/>
    <col min="6923" max="6923" width="10.42578125" style="1" bestFit="1" customWidth="1"/>
    <col min="6924" max="6924" width="10" style="1" bestFit="1" customWidth="1"/>
    <col min="6925" max="7168" width="9.140625" style="1"/>
    <col min="7169" max="7169" width="3.7109375" style="1" customWidth="1"/>
    <col min="7170" max="7170" width="28.28515625" style="1" customWidth="1"/>
    <col min="7171" max="7171" width="10.42578125" style="1" bestFit="1" customWidth="1"/>
    <col min="7172" max="7172" width="10" style="1" bestFit="1" customWidth="1"/>
    <col min="7173" max="7174" width="0" style="1" hidden="1" customWidth="1"/>
    <col min="7175" max="7175" width="10.42578125" style="1" bestFit="1" customWidth="1"/>
    <col min="7176" max="7176" width="10" style="1" bestFit="1" customWidth="1"/>
    <col min="7177" max="7178" width="0" style="1" hidden="1" customWidth="1"/>
    <col min="7179" max="7179" width="10.42578125" style="1" bestFit="1" customWidth="1"/>
    <col min="7180" max="7180" width="10" style="1" bestFit="1" customWidth="1"/>
    <col min="7181" max="7424" width="9.140625" style="1"/>
    <col min="7425" max="7425" width="3.7109375" style="1" customWidth="1"/>
    <col min="7426" max="7426" width="28.28515625" style="1" customWidth="1"/>
    <col min="7427" max="7427" width="10.42578125" style="1" bestFit="1" customWidth="1"/>
    <col min="7428" max="7428" width="10" style="1" bestFit="1" customWidth="1"/>
    <col min="7429" max="7430" width="0" style="1" hidden="1" customWidth="1"/>
    <col min="7431" max="7431" width="10.42578125" style="1" bestFit="1" customWidth="1"/>
    <col min="7432" max="7432" width="10" style="1" bestFit="1" customWidth="1"/>
    <col min="7433" max="7434" width="0" style="1" hidden="1" customWidth="1"/>
    <col min="7435" max="7435" width="10.42578125" style="1" bestFit="1" customWidth="1"/>
    <col min="7436" max="7436" width="10" style="1" bestFit="1" customWidth="1"/>
    <col min="7437" max="7680" width="9.140625" style="1"/>
    <col min="7681" max="7681" width="3.7109375" style="1" customWidth="1"/>
    <col min="7682" max="7682" width="28.28515625" style="1" customWidth="1"/>
    <col min="7683" max="7683" width="10.42578125" style="1" bestFit="1" customWidth="1"/>
    <col min="7684" max="7684" width="10" style="1" bestFit="1" customWidth="1"/>
    <col min="7685" max="7686" width="0" style="1" hidden="1" customWidth="1"/>
    <col min="7687" max="7687" width="10.42578125" style="1" bestFit="1" customWidth="1"/>
    <col min="7688" max="7688" width="10" style="1" bestFit="1" customWidth="1"/>
    <col min="7689" max="7690" width="0" style="1" hidden="1" customWidth="1"/>
    <col min="7691" max="7691" width="10.42578125" style="1" bestFit="1" customWidth="1"/>
    <col min="7692" max="7692" width="10" style="1" bestFit="1" customWidth="1"/>
    <col min="7693" max="7936" width="9.140625" style="1"/>
    <col min="7937" max="7937" width="3.7109375" style="1" customWidth="1"/>
    <col min="7938" max="7938" width="28.28515625" style="1" customWidth="1"/>
    <col min="7939" max="7939" width="10.42578125" style="1" bestFit="1" customWidth="1"/>
    <col min="7940" max="7940" width="10" style="1" bestFit="1" customWidth="1"/>
    <col min="7941" max="7942" width="0" style="1" hidden="1" customWidth="1"/>
    <col min="7943" max="7943" width="10.42578125" style="1" bestFit="1" customWidth="1"/>
    <col min="7944" max="7944" width="10" style="1" bestFit="1" customWidth="1"/>
    <col min="7945" max="7946" width="0" style="1" hidden="1" customWidth="1"/>
    <col min="7947" max="7947" width="10.42578125" style="1" bestFit="1" customWidth="1"/>
    <col min="7948" max="7948" width="10" style="1" bestFit="1" customWidth="1"/>
    <col min="7949" max="8192" width="9.140625" style="1"/>
    <col min="8193" max="8193" width="3.7109375" style="1" customWidth="1"/>
    <col min="8194" max="8194" width="28.28515625" style="1" customWidth="1"/>
    <col min="8195" max="8195" width="10.42578125" style="1" bestFit="1" customWidth="1"/>
    <col min="8196" max="8196" width="10" style="1" bestFit="1" customWidth="1"/>
    <col min="8197" max="8198" width="0" style="1" hidden="1" customWidth="1"/>
    <col min="8199" max="8199" width="10.42578125" style="1" bestFit="1" customWidth="1"/>
    <col min="8200" max="8200" width="10" style="1" bestFit="1" customWidth="1"/>
    <col min="8201" max="8202" width="0" style="1" hidden="1" customWidth="1"/>
    <col min="8203" max="8203" width="10.42578125" style="1" bestFit="1" customWidth="1"/>
    <col min="8204" max="8204" width="10" style="1" bestFit="1" customWidth="1"/>
    <col min="8205" max="8448" width="9.140625" style="1"/>
    <col min="8449" max="8449" width="3.7109375" style="1" customWidth="1"/>
    <col min="8450" max="8450" width="28.28515625" style="1" customWidth="1"/>
    <col min="8451" max="8451" width="10.42578125" style="1" bestFit="1" customWidth="1"/>
    <col min="8452" max="8452" width="10" style="1" bestFit="1" customWidth="1"/>
    <col min="8453" max="8454" width="0" style="1" hidden="1" customWidth="1"/>
    <col min="8455" max="8455" width="10.42578125" style="1" bestFit="1" customWidth="1"/>
    <col min="8456" max="8456" width="10" style="1" bestFit="1" customWidth="1"/>
    <col min="8457" max="8458" width="0" style="1" hidden="1" customWidth="1"/>
    <col min="8459" max="8459" width="10.42578125" style="1" bestFit="1" customWidth="1"/>
    <col min="8460" max="8460" width="10" style="1" bestFit="1" customWidth="1"/>
    <col min="8461" max="8704" width="9.140625" style="1"/>
    <col min="8705" max="8705" width="3.7109375" style="1" customWidth="1"/>
    <col min="8706" max="8706" width="28.28515625" style="1" customWidth="1"/>
    <col min="8707" max="8707" width="10.42578125" style="1" bestFit="1" customWidth="1"/>
    <col min="8708" max="8708" width="10" style="1" bestFit="1" customWidth="1"/>
    <col min="8709" max="8710" width="0" style="1" hidden="1" customWidth="1"/>
    <col min="8711" max="8711" width="10.42578125" style="1" bestFit="1" customWidth="1"/>
    <col min="8712" max="8712" width="10" style="1" bestFit="1" customWidth="1"/>
    <col min="8713" max="8714" width="0" style="1" hidden="1" customWidth="1"/>
    <col min="8715" max="8715" width="10.42578125" style="1" bestFit="1" customWidth="1"/>
    <col min="8716" max="8716" width="10" style="1" bestFit="1" customWidth="1"/>
    <col min="8717" max="8960" width="9.140625" style="1"/>
    <col min="8961" max="8961" width="3.7109375" style="1" customWidth="1"/>
    <col min="8962" max="8962" width="28.28515625" style="1" customWidth="1"/>
    <col min="8963" max="8963" width="10.42578125" style="1" bestFit="1" customWidth="1"/>
    <col min="8964" max="8964" width="10" style="1" bestFit="1" customWidth="1"/>
    <col min="8965" max="8966" width="0" style="1" hidden="1" customWidth="1"/>
    <col min="8967" max="8967" width="10.42578125" style="1" bestFit="1" customWidth="1"/>
    <col min="8968" max="8968" width="10" style="1" bestFit="1" customWidth="1"/>
    <col min="8969" max="8970" width="0" style="1" hidden="1" customWidth="1"/>
    <col min="8971" max="8971" width="10.42578125" style="1" bestFit="1" customWidth="1"/>
    <col min="8972" max="8972" width="10" style="1" bestFit="1" customWidth="1"/>
    <col min="8973" max="9216" width="9.140625" style="1"/>
    <col min="9217" max="9217" width="3.7109375" style="1" customWidth="1"/>
    <col min="9218" max="9218" width="28.28515625" style="1" customWidth="1"/>
    <col min="9219" max="9219" width="10.42578125" style="1" bestFit="1" customWidth="1"/>
    <col min="9220" max="9220" width="10" style="1" bestFit="1" customWidth="1"/>
    <col min="9221" max="9222" width="0" style="1" hidden="1" customWidth="1"/>
    <col min="9223" max="9223" width="10.42578125" style="1" bestFit="1" customWidth="1"/>
    <col min="9224" max="9224" width="10" style="1" bestFit="1" customWidth="1"/>
    <col min="9225" max="9226" width="0" style="1" hidden="1" customWidth="1"/>
    <col min="9227" max="9227" width="10.42578125" style="1" bestFit="1" customWidth="1"/>
    <col min="9228" max="9228" width="10" style="1" bestFit="1" customWidth="1"/>
    <col min="9229" max="9472" width="9.140625" style="1"/>
    <col min="9473" max="9473" width="3.7109375" style="1" customWidth="1"/>
    <col min="9474" max="9474" width="28.28515625" style="1" customWidth="1"/>
    <col min="9475" max="9475" width="10.42578125" style="1" bestFit="1" customWidth="1"/>
    <col min="9476" max="9476" width="10" style="1" bestFit="1" customWidth="1"/>
    <col min="9477" max="9478" width="0" style="1" hidden="1" customWidth="1"/>
    <col min="9479" max="9479" width="10.42578125" style="1" bestFit="1" customWidth="1"/>
    <col min="9480" max="9480" width="10" style="1" bestFit="1" customWidth="1"/>
    <col min="9481" max="9482" width="0" style="1" hidden="1" customWidth="1"/>
    <col min="9483" max="9483" width="10.42578125" style="1" bestFit="1" customWidth="1"/>
    <col min="9484" max="9484" width="10" style="1" bestFit="1" customWidth="1"/>
    <col min="9485" max="9728" width="9.140625" style="1"/>
    <col min="9729" max="9729" width="3.7109375" style="1" customWidth="1"/>
    <col min="9730" max="9730" width="28.28515625" style="1" customWidth="1"/>
    <col min="9731" max="9731" width="10.42578125" style="1" bestFit="1" customWidth="1"/>
    <col min="9732" max="9732" width="10" style="1" bestFit="1" customWidth="1"/>
    <col min="9733" max="9734" width="0" style="1" hidden="1" customWidth="1"/>
    <col min="9735" max="9735" width="10.42578125" style="1" bestFit="1" customWidth="1"/>
    <col min="9736" max="9736" width="10" style="1" bestFit="1" customWidth="1"/>
    <col min="9737" max="9738" width="0" style="1" hidden="1" customWidth="1"/>
    <col min="9739" max="9739" width="10.42578125" style="1" bestFit="1" customWidth="1"/>
    <col min="9740" max="9740" width="10" style="1" bestFit="1" customWidth="1"/>
    <col min="9741" max="9984" width="9.140625" style="1"/>
    <col min="9985" max="9985" width="3.7109375" style="1" customWidth="1"/>
    <col min="9986" max="9986" width="28.28515625" style="1" customWidth="1"/>
    <col min="9987" max="9987" width="10.42578125" style="1" bestFit="1" customWidth="1"/>
    <col min="9988" max="9988" width="10" style="1" bestFit="1" customWidth="1"/>
    <col min="9989" max="9990" width="0" style="1" hidden="1" customWidth="1"/>
    <col min="9991" max="9991" width="10.42578125" style="1" bestFit="1" customWidth="1"/>
    <col min="9992" max="9992" width="10" style="1" bestFit="1" customWidth="1"/>
    <col min="9993" max="9994" width="0" style="1" hidden="1" customWidth="1"/>
    <col min="9995" max="9995" width="10.42578125" style="1" bestFit="1" customWidth="1"/>
    <col min="9996" max="9996" width="10" style="1" bestFit="1" customWidth="1"/>
    <col min="9997" max="10240" width="9.140625" style="1"/>
    <col min="10241" max="10241" width="3.7109375" style="1" customWidth="1"/>
    <col min="10242" max="10242" width="28.28515625" style="1" customWidth="1"/>
    <col min="10243" max="10243" width="10.42578125" style="1" bestFit="1" customWidth="1"/>
    <col min="10244" max="10244" width="10" style="1" bestFit="1" customWidth="1"/>
    <col min="10245" max="10246" width="0" style="1" hidden="1" customWidth="1"/>
    <col min="10247" max="10247" width="10.42578125" style="1" bestFit="1" customWidth="1"/>
    <col min="10248" max="10248" width="10" style="1" bestFit="1" customWidth="1"/>
    <col min="10249" max="10250" width="0" style="1" hidden="1" customWidth="1"/>
    <col min="10251" max="10251" width="10.42578125" style="1" bestFit="1" customWidth="1"/>
    <col min="10252" max="10252" width="10" style="1" bestFit="1" customWidth="1"/>
    <col min="10253" max="10496" width="9.140625" style="1"/>
    <col min="10497" max="10497" width="3.7109375" style="1" customWidth="1"/>
    <col min="10498" max="10498" width="28.28515625" style="1" customWidth="1"/>
    <col min="10499" max="10499" width="10.42578125" style="1" bestFit="1" customWidth="1"/>
    <col min="10500" max="10500" width="10" style="1" bestFit="1" customWidth="1"/>
    <col min="10501" max="10502" width="0" style="1" hidden="1" customWidth="1"/>
    <col min="10503" max="10503" width="10.42578125" style="1" bestFit="1" customWidth="1"/>
    <col min="10504" max="10504" width="10" style="1" bestFit="1" customWidth="1"/>
    <col min="10505" max="10506" width="0" style="1" hidden="1" customWidth="1"/>
    <col min="10507" max="10507" width="10.42578125" style="1" bestFit="1" customWidth="1"/>
    <col min="10508" max="10508" width="10" style="1" bestFit="1" customWidth="1"/>
    <col min="10509" max="10752" width="9.140625" style="1"/>
    <col min="10753" max="10753" width="3.7109375" style="1" customWidth="1"/>
    <col min="10754" max="10754" width="28.28515625" style="1" customWidth="1"/>
    <col min="10755" max="10755" width="10.42578125" style="1" bestFit="1" customWidth="1"/>
    <col min="10756" max="10756" width="10" style="1" bestFit="1" customWidth="1"/>
    <col min="10757" max="10758" width="0" style="1" hidden="1" customWidth="1"/>
    <col min="10759" max="10759" width="10.42578125" style="1" bestFit="1" customWidth="1"/>
    <col min="10760" max="10760" width="10" style="1" bestFit="1" customWidth="1"/>
    <col min="10761" max="10762" width="0" style="1" hidden="1" customWidth="1"/>
    <col min="10763" max="10763" width="10.42578125" style="1" bestFit="1" customWidth="1"/>
    <col min="10764" max="10764" width="10" style="1" bestFit="1" customWidth="1"/>
    <col min="10765" max="11008" width="9.140625" style="1"/>
    <col min="11009" max="11009" width="3.7109375" style="1" customWidth="1"/>
    <col min="11010" max="11010" width="28.28515625" style="1" customWidth="1"/>
    <col min="11011" max="11011" width="10.42578125" style="1" bestFit="1" customWidth="1"/>
    <col min="11012" max="11012" width="10" style="1" bestFit="1" customWidth="1"/>
    <col min="11013" max="11014" width="0" style="1" hidden="1" customWidth="1"/>
    <col min="11015" max="11015" width="10.42578125" style="1" bestFit="1" customWidth="1"/>
    <col min="11016" max="11016" width="10" style="1" bestFit="1" customWidth="1"/>
    <col min="11017" max="11018" width="0" style="1" hidden="1" customWidth="1"/>
    <col min="11019" max="11019" width="10.42578125" style="1" bestFit="1" customWidth="1"/>
    <col min="11020" max="11020" width="10" style="1" bestFit="1" customWidth="1"/>
    <col min="11021" max="11264" width="9.140625" style="1"/>
    <col min="11265" max="11265" width="3.7109375" style="1" customWidth="1"/>
    <col min="11266" max="11266" width="28.28515625" style="1" customWidth="1"/>
    <col min="11267" max="11267" width="10.42578125" style="1" bestFit="1" customWidth="1"/>
    <col min="11268" max="11268" width="10" style="1" bestFit="1" customWidth="1"/>
    <col min="11269" max="11270" width="0" style="1" hidden="1" customWidth="1"/>
    <col min="11271" max="11271" width="10.42578125" style="1" bestFit="1" customWidth="1"/>
    <col min="11272" max="11272" width="10" style="1" bestFit="1" customWidth="1"/>
    <col min="11273" max="11274" width="0" style="1" hidden="1" customWidth="1"/>
    <col min="11275" max="11275" width="10.42578125" style="1" bestFit="1" customWidth="1"/>
    <col min="11276" max="11276" width="10" style="1" bestFit="1" customWidth="1"/>
    <col min="11277" max="11520" width="9.140625" style="1"/>
    <col min="11521" max="11521" width="3.7109375" style="1" customWidth="1"/>
    <col min="11522" max="11522" width="28.28515625" style="1" customWidth="1"/>
    <col min="11523" max="11523" width="10.42578125" style="1" bestFit="1" customWidth="1"/>
    <col min="11524" max="11524" width="10" style="1" bestFit="1" customWidth="1"/>
    <col min="11525" max="11526" width="0" style="1" hidden="1" customWidth="1"/>
    <col min="11527" max="11527" width="10.42578125" style="1" bestFit="1" customWidth="1"/>
    <col min="11528" max="11528" width="10" style="1" bestFit="1" customWidth="1"/>
    <col min="11529" max="11530" width="0" style="1" hidden="1" customWidth="1"/>
    <col min="11531" max="11531" width="10.42578125" style="1" bestFit="1" customWidth="1"/>
    <col min="11532" max="11532" width="10" style="1" bestFit="1" customWidth="1"/>
    <col min="11533" max="11776" width="9.140625" style="1"/>
    <col min="11777" max="11777" width="3.7109375" style="1" customWidth="1"/>
    <col min="11778" max="11778" width="28.28515625" style="1" customWidth="1"/>
    <col min="11779" max="11779" width="10.42578125" style="1" bestFit="1" customWidth="1"/>
    <col min="11780" max="11780" width="10" style="1" bestFit="1" customWidth="1"/>
    <col min="11781" max="11782" width="0" style="1" hidden="1" customWidth="1"/>
    <col min="11783" max="11783" width="10.42578125" style="1" bestFit="1" customWidth="1"/>
    <col min="11784" max="11784" width="10" style="1" bestFit="1" customWidth="1"/>
    <col min="11785" max="11786" width="0" style="1" hidden="1" customWidth="1"/>
    <col min="11787" max="11787" width="10.42578125" style="1" bestFit="1" customWidth="1"/>
    <col min="11788" max="11788" width="10" style="1" bestFit="1" customWidth="1"/>
    <col min="11789" max="12032" width="9.140625" style="1"/>
    <col min="12033" max="12033" width="3.7109375" style="1" customWidth="1"/>
    <col min="12034" max="12034" width="28.28515625" style="1" customWidth="1"/>
    <col min="12035" max="12035" width="10.42578125" style="1" bestFit="1" customWidth="1"/>
    <col min="12036" max="12036" width="10" style="1" bestFit="1" customWidth="1"/>
    <col min="12037" max="12038" width="0" style="1" hidden="1" customWidth="1"/>
    <col min="12039" max="12039" width="10.42578125" style="1" bestFit="1" customWidth="1"/>
    <col min="12040" max="12040" width="10" style="1" bestFit="1" customWidth="1"/>
    <col min="12041" max="12042" width="0" style="1" hidden="1" customWidth="1"/>
    <col min="12043" max="12043" width="10.42578125" style="1" bestFit="1" customWidth="1"/>
    <col min="12044" max="12044" width="10" style="1" bestFit="1" customWidth="1"/>
    <col min="12045" max="12288" width="9.140625" style="1"/>
    <col min="12289" max="12289" width="3.7109375" style="1" customWidth="1"/>
    <col min="12290" max="12290" width="28.28515625" style="1" customWidth="1"/>
    <col min="12291" max="12291" width="10.42578125" style="1" bestFit="1" customWidth="1"/>
    <col min="12292" max="12292" width="10" style="1" bestFit="1" customWidth="1"/>
    <col min="12293" max="12294" width="0" style="1" hidden="1" customWidth="1"/>
    <col min="12295" max="12295" width="10.42578125" style="1" bestFit="1" customWidth="1"/>
    <col min="12296" max="12296" width="10" style="1" bestFit="1" customWidth="1"/>
    <col min="12297" max="12298" width="0" style="1" hidden="1" customWidth="1"/>
    <col min="12299" max="12299" width="10.42578125" style="1" bestFit="1" customWidth="1"/>
    <col min="12300" max="12300" width="10" style="1" bestFit="1" customWidth="1"/>
    <col min="12301" max="12544" width="9.140625" style="1"/>
    <col min="12545" max="12545" width="3.7109375" style="1" customWidth="1"/>
    <col min="12546" max="12546" width="28.28515625" style="1" customWidth="1"/>
    <col min="12547" max="12547" width="10.42578125" style="1" bestFit="1" customWidth="1"/>
    <col min="12548" max="12548" width="10" style="1" bestFit="1" customWidth="1"/>
    <col min="12549" max="12550" width="0" style="1" hidden="1" customWidth="1"/>
    <col min="12551" max="12551" width="10.42578125" style="1" bestFit="1" customWidth="1"/>
    <col min="12552" max="12552" width="10" style="1" bestFit="1" customWidth="1"/>
    <col min="12553" max="12554" width="0" style="1" hidden="1" customWidth="1"/>
    <col min="12555" max="12555" width="10.42578125" style="1" bestFit="1" customWidth="1"/>
    <col min="12556" max="12556" width="10" style="1" bestFit="1" customWidth="1"/>
    <col min="12557" max="12800" width="9.140625" style="1"/>
    <col min="12801" max="12801" width="3.7109375" style="1" customWidth="1"/>
    <col min="12802" max="12802" width="28.28515625" style="1" customWidth="1"/>
    <col min="12803" max="12803" width="10.42578125" style="1" bestFit="1" customWidth="1"/>
    <col min="12804" max="12804" width="10" style="1" bestFit="1" customWidth="1"/>
    <col min="12805" max="12806" width="0" style="1" hidden="1" customWidth="1"/>
    <col min="12807" max="12807" width="10.42578125" style="1" bestFit="1" customWidth="1"/>
    <col min="12808" max="12808" width="10" style="1" bestFit="1" customWidth="1"/>
    <col min="12809" max="12810" width="0" style="1" hidden="1" customWidth="1"/>
    <col min="12811" max="12811" width="10.42578125" style="1" bestFit="1" customWidth="1"/>
    <col min="12812" max="12812" width="10" style="1" bestFit="1" customWidth="1"/>
    <col min="12813" max="13056" width="9.140625" style="1"/>
    <col min="13057" max="13057" width="3.7109375" style="1" customWidth="1"/>
    <col min="13058" max="13058" width="28.28515625" style="1" customWidth="1"/>
    <col min="13059" max="13059" width="10.42578125" style="1" bestFit="1" customWidth="1"/>
    <col min="13060" max="13060" width="10" style="1" bestFit="1" customWidth="1"/>
    <col min="13061" max="13062" width="0" style="1" hidden="1" customWidth="1"/>
    <col min="13063" max="13063" width="10.42578125" style="1" bestFit="1" customWidth="1"/>
    <col min="13064" max="13064" width="10" style="1" bestFit="1" customWidth="1"/>
    <col min="13065" max="13066" width="0" style="1" hidden="1" customWidth="1"/>
    <col min="13067" max="13067" width="10.42578125" style="1" bestFit="1" customWidth="1"/>
    <col min="13068" max="13068" width="10" style="1" bestFit="1" customWidth="1"/>
    <col min="13069" max="13312" width="9.140625" style="1"/>
    <col min="13313" max="13313" width="3.7109375" style="1" customWidth="1"/>
    <col min="13314" max="13314" width="28.28515625" style="1" customWidth="1"/>
    <col min="13315" max="13315" width="10.42578125" style="1" bestFit="1" customWidth="1"/>
    <col min="13316" max="13316" width="10" style="1" bestFit="1" customWidth="1"/>
    <col min="13317" max="13318" width="0" style="1" hidden="1" customWidth="1"/>
    <col min="13319" max="13319" width="10.42578125" style="1" bestFit="1" customWidth="1"/>
    <col min="13320" max="13320" width="10" style="1" bestFit="1" customWidth="1"/>
    <col min="13321" max="13322" width="0" style="1" hidden="1" customWidth="1"/>
    <col min="13323" max="13323" width="10.42578125" style="1" bestFit="1" customWidth="1"/>
    <col min="13324" max="13324" width="10" style="1" bestFit="1" customWidth="1"/>
    <col min="13325" max="13568" width="9.140625" style="1"/>
    <col min="13569" max="13569" width="3.7109375" style="1" customWidth="1"/>
    <col min="13570" max="13570" width="28.28515625" style="1" customWidth="1"/>
    <col min="13571" max="13571" width="10.42578125" style="1" bestFit="1" customWidth="1"/>
    <col min="13572" max="13572" width="10" style="1" bestFit="1" customWidth="1"/>
    <col min="13573" max="13574" width="0" style="1" hidden="1" customWidth="1"/>
    <col min="13575" max="13575" width="10.42578125" style="1" bestFit="1" customWidth="1"/>
    <col min="13576" max="13576" width="10" style="1" bestFit="1" customWidth="1"/>
    <col min="13577" max="13578" width="0" style="1" hidden="1" customWidth="1"/>
    <col min="13579" max="13579" width="10.42578125" style="1" bestFit="1" customWidth="1"/>
    <col min="13580" max="13580" width="10" style="1" bestFit="1" customWidth="1"/>
    <col min="13581" max="13824" width="9.140625" style="1"/>
    <col min="13825" max="13825" width="3.7109375" style="1" customWidth="1"/>
    <col min="13826" max="13826" width="28.28515625" style="1" customWidth="1"/>
    <col min="13827" max="13827" width="10.42578125" style="1" bestFit="1" customWidth="1"/>
    <col min="13828" max="13828" width="10" style="1" bestFit="1" customWidth="1"/>
    <col min="13829" max="13830" width="0" style="1" hidden="1" customWidth="1"/>
    <col min="13831" max="13831" width="10.42578125" style="1" bestFit="1" customWidth="1"/>
    <col min="13832" max="13832" width="10" style="1" bestFit="1" customWidth="1"/>
    <col min="13833" max="13834" width="0" style="1" hidden="1" customWidth="1"/>
    <col min="13835" max="13835" width="10.42578125" style="1" bestFit="1" customWidth="1"/>
    <col min="13836" max="13836" width="10" style="1" bestFit="1" customWidth="1"/>
    <col min="13837" max="14080" width="9.140625" style="1"/>
    <col min="14081" max="14081" width="3.7109375" style="1" customWidth="1"/>
    <col min="14082" max="14082" width="28.28515625" style="1" customWidth="1"/>
    <col min="14083" max="14083" width="10.42578125" style="1" bestFit="1" customWidth="1"/>
    <col min="14084" max="14084" width="10" style="1" bestFit="1" customWidth="1"/>
    <col min="14085" max="14086" width="0" style="1" hidden="1" customWidth="1"/>
    <col min="14087" max="14087" width="10.42578125" style="1" bestFit="1" customWidth="1"/>
    <col min="14088" max="14088" width="10" style="1" bestFit="1" customWidth="1"/>
    <col min="14089" max="14090" width="0" style="1" hidden="1" customWidth="1"/>
    <col min="14091" max="14091" width="10.42578125" style="1" bestFit="1" customWidth="1"/>
    <col min="14092" max="14092" width="10" style="1" bestFit="1" customWidth="1"/>
    <col min="14093" max="14336" width="9.140625" style="1"/>
    <col min="14337" max="14337" width="3.7109375" style="1" customWidth="1"/>
    <col min="14338" max="14338" width="28.28515625" style="1" customWidth="1"/>
    <col min="14339" max="14339" width="10.42578125" style="1" bestFit="1" customWidth="1"/>
    <col min="14340" max="14340" width="10" style="1" bestFit="1" customWidth="1"/>
    <col min="14341" max="14342" width="0" style="1" hidden="1" customWidth="1"/>
    <col min="14343" max="14343" width="10.42578125" style="1" bestFit="1" customWidth="1"/>
    <col min="14344" max="14344" width="10" style="1" bestFit="1" customWidth="1"/>
    <col min="14345" max="14346" width="0" style="1" hidden="1" customWidth="1"/>
    <col min="14347" max="14347" width="10.42578125" style="1" bestFit="1" customWidth="1"/>
    <col min="14348" max="14348" width="10" style="1" bestFit="1" customWidth="1"/>
    <col min="14349" max="14592" width="9.140625" style="1"/>
    <col min="14593" max="14593" width="3.7109375" style="1" customWidth="1"/>
    <col min="14594" max="14594" width="28.28515625" style="1" customWidth="1"/>
    <col min="14595" max="14595" width="10.42578125" style="1" bestFit="1" customWidth="1"/>
    <col min="14596" max="14596" width="10" style="1" bestFit="1" customWidth="1"/>
    <col min="14597" max="14598" width="0" style="1" hidden="1" customWidth="1"/>
    <col min="14599" max="14599" width="10.42578125" style="1" bestFit="1" customWidth="1"/>
    <col min="14600" max="14600" width="10" style="1" bestFit="1" customWidth="1"/>
    <col min="14601" max="14602" width="0" style="1" hidden="1" customWidth="1"/>
    <col min="14603" max="14603" width="10.42578125" style="1" bestFit="1" customWidth="1"/>
    <col min="14604" max="14604" width="10" style="1" bestFit="1" customWidth="1"/>
    <col min="14605" max="14848" width="9.140625" style="1"/>
    <col min="14849" max="14849" width="3.7109375" style="1" customWidth="1"/>
    <col min="14850" max="14850" width="28.28515625" style="1" customWidth="1"/>
    <col min="14851" max="14851" width="10.42578125" style="1" bestFit="1" customWidth="1"/>
    <col min="14852" max="14852" width="10" style="1" bestFit="1" customWidth="1"/>
    <col min="14853" max="14854" width="0" style="1" hidden="1" customWidth="1"/>
    <col min="14855" max="14855" width="10.42578125" style="1" bestFit="1" customWidth="1"/>
    <col min="14856" max="14856" width="10" style="1" bestFit="1" customWidth="1"/>
    <col min="14857" max="14858" width="0" style="1" hidden="1" customWidth="1"/>
    <col min="14859" max="14859" width="10.42578125" style="1" bestFit="1" customWidth="1"/>
    <col min="14860" max="14860" width="10" style="1" bestFit="1" customWidth="1"/>
    <col min="14861" max="15104" width="9.140625" style="1"/>
    <col min="15105" max="15105" width="3.7109375" style="1" customWidth="1"/>
    <col min="15106" max="15106" width="28.28515625" style="1" customWidth="1"/>
    <col min="15107" max="15107" width="10.42578125" style="1" bestFit="1" customWidth="1"/>
    <col min="15108" max="15108" width="10" style="1" bestFit="1" customWidth="1"/>
    <col min="15109" max="15110" width="0" style="1" hidden="1" customWidth="1"/>
    <col min="15111" max="15111" width="10.42578125" style="1" bestFit="1" customWidth="1"/>
    <col min="15112" max="15112" width="10" style="1" bestFit="1" customWidth="1"/>
    <col min="15113" max="15114" width="0" style="1" hidden="1" customWidth="1"/>
    <col min="15115" max="15115" width="10.42578125" style="1" bestFit="1" customWidth="1"/>
    <col min="15116" max="15116" width="10" style="1" bestFit="1" customWidth="1"/>
    <col min="15117" max="15360" width="9.140625" style="1"/>
    <col min="15361" max="15361" width="3.7109375" style="1" customWidth="1"/>
    <col min="15362" max="15362" width="28.28515625" style="1" customWidth="1"/>
    <col min="15363" max="15363" width="10.42578125" style="1" bestFit="1" customWidth="1"/>
    <col min="15364" max="15364" width="10" style="1" bestFit="1" customWidth="1"/>
    <col min="15365" max="15366" width="0" style="1" hidden="1" customWidth="1"/>
    <col min="15367" max="15367" width="10.42578125" style="1" bestFit="1" customWidth="1"/>
    <col min="15368" max="15368" width="10" style="1" bestFit="1" customWidth="1"/>
    <col min="15369" max="15370" width="0" style="1" hidden="1" customWidth="1"/>
    <col min="15371" max="15371" width="10.42578125" style="1" bestFit="1" customWidth="1"/>
    <col min="15372" max="15372" width="10" style="1" bestFit="1" customWidth="1"/>
    <col min="15373" max="15616" width="9.140625" style="1"/>
    <col min="15617" max="15617" width="3.7109375" style="1" customWidth="1"/>
    <col min="15618" max="15618" width="28.28515625" style="1" customWidth="1"/>
    <col min="15619" max="15619" width="10.42578125" style="1" bestFit="1" customWidth="1"/>
    <col min="15620" max="15620" width="10" style="1" bestFit="1" customWidth="1"/>
    <col min="15621" max="15622" width="0" style="1" hidden="1" customWidth="1"/>
    <col min="15623" max="15623" width="10.42578125" style="1" bestFit="1" customWidth="1"/>
    <col min="15624" max="15624" width="10" style="1" bestFit="1" customWidth="1"/>
    <col min="15625" max="15626" width="0" style="1" hidden="1" customWidth="1"/>
    <col min="15627" max="15627" width="10.42578125" style="1" bestFit="1" customWidth="1"/>
    <col min="15628" max="15628" width="10" style="1" bestFit="1" customWidth="1"/>
    <col min="15629" max="15872" width="9.140625" style="1"/>
    <col min="15873" max="15873" width="3.7109375" style="1" customWidth="1"/>
    <col min="15874" max="15874" width="28.28515625" style="1" customWidth="1"/>
    <col min="15875" max="15875" width="10.42578125" style="1" bestFit="1" customWidth="1"/>
    <col min="15876" max="15876" width="10" style="1" bestFit="1" customWidth="1"/>
    <col min="15877" max="15878" width="0" style="1" hidden="1" customWidth="1"/>
    <col min="15879" max="15879" width="10.42578125" style="1" bestFit="1" customWidth="1"/>
    <col min="15880" max="15880" width="10" style="1" bestFit="1" customWidth="1"/>
    <col min="15881" max="15882" width="0" style="1" hidden="1" customWidth="1"/>
    <col min="15883" max="15883" width="10.42578125" style="1" bestFit="1" customWidth="1"/>
    <col min="15884" max="15884" width="10" style="1" bestFit="1" customWidth="1"/>
    <col min="15885" max="16128" width="9.140625" style="1"/>
    <col min="16129" max="16129" width="3.7109375" style="1" customWidth="1"/>
    <col min="16130" max="16130" width="28.28515625" style="1" customWidth="1"/>
    <col min="16131" max="16131" width="10.42578125" style="1" bestFit="1" customWidth="1"/>
    <col min="16132" max="16132" width="10" style="1" bestFit="1" customWidth="1"/>
    <col min="16133" max="16134" width="0" style="1" hidden="1" customWidth="1"/>
    <col min="16135" max="16135" width="10.42578125" style="1" bestFit="1" customWidth="1"/>
    <col min="16136" max="16136" width="10" style="1" bestFit="1" customWidth="1"/>
    <col min="16137" max="16138" width="0" style="1" hidden="1" customWidth="1"/>
    <col min="16139" max="16139" width="10.42578125" style="1" bestFit="1" customWidth="1"/>
    <col min="16140" max="16140" width="10" style="1" bestFit="1" customWidth="1"/>
    <col min="16141" max="16384" width="9.140625" style="1"/>
  </cols>
  <sheetData>
    <row r="1" spans="1:12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4.25" customHeight="1" x14ac:dyDescent="0.25">
      <c r="A2" s="2"/>
      <c r="B2" s="3" t="s">
        <v>1</v>
      </c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ht="15" customHeight="1" x14ac:dyDescent="0.25">
      <c r="A3" s="44" t="s">
        <v>2</v>
      </c>
      <c r="B3" s="44" t="s">
        <v>3</v>
      </c>
      <c r="C3" s="46" t="s">
        <v>4</v>
      </c>
      <c r="D3" s="47"/>
      <c r="E3" s="7"/>
      <c r="F3" s="7"/>
      <c r="G3" s="48" t="s">
        <v>5</v>
      </c>
      <c r="H3" s="49"/>
      <c r="I3" s="8"/>
      <c r="J3" s="8"/>
      <c r="K3" s="50" t="s">
        <v>6</v>
      </c>
      <c r="L3" s="51"/>
    </row>
    <row r="4" spans="1:12" ht="39.950000000000003" customHeight="1" x14ac:dyDescent="0.25">
      <c r="A4" s="45"/>
      <c r="B4" s="45"/>
      <c r="C4" s="9" t="s">
        <v>7</v>
      </c>
      <c r="D4" s="9" t="s">
        <v>8</v>
      </c>
      <c r="E4" s="9"/>
      <c r="F4" s="9"/>
      <c r="G4" s="9" t="s">
        <v>7</v>
      </c>
      <c r="H4" s="9" t="s">
        <v>8</v>
      </c>
      <c r="I4" s="9"/>
      <c r="J4" s="9"/>
      <c r="K4" s="9" t="s">
        <v>7</v>
      </c>
      <c r="L4" s="9" t="s">
        <v>8</v>
      </c>
    </row>
    <row r="5" spans="1:12" ht="15" customHeight="1" x14ac:dyDescent="0.2">
      <c r="A5" s="10">
        <v>1</v>
      </c>
      <c r="B5" s="11" t="s">
        <v>9</v>
      </c>
      <c r="C5" s="12">
        <v>879024</v>
      </c>
      <c r="D5" s="12">
        <v>897512</v>
      </c>
      <c r="E5" s="12">
        <f>'[1]CD Ratio_2'!C6+'[1]CD Ratio_2'!D6+'[1]CD Ratio_2'!E6</f>
        <v>897512</v>
      </c>
      <c r="F5" s="12">
        <f>D5-E5</f>
        <v>0</v>
      </c>
      <c r="G5" s="12">
        <v>548759</v>
      </c>
      <c r="H5" s="12">
        <v>640009</v>
      </c>
      <c r="I5" s="12">
        <f>'[1]CD Ratio_2'!F6+'[1]CD Ratio_2'!G6+'[1]CD Ratio_2'!H6</f>
        <v>640009</v>
      </c>
      <c r="J5" s="12">
        <f>H5-I5</f>
        <v>0</v>
      </c>
      <c r="K5" s="13">
        <f>G5*100/C5</f>
        <v>62.428215839385501</v>
      </c>
      <c r="L5" s="14">
        <f>H5*100/D5</f>
        <v>71.309241547745316</v>
      </c>
    </row>
    <row r="6" spans="1:12" x14ac:dyDescent="0.2">
      <c r="A6" s="10">
        <v>2</v>
      </c>
      <c r="B6" s="11" t="s">
        <v>10</v>
      </c>
      <c r="C6" s="15">
        <v>114987</v>
      </c>
      <c r="D6" s="16">
        <v>140758.67810000002</v>
      </c>
      <c r="E6" s="12">
        <f>'[1]CD Ratio_2'!C7+'[1]CD Ratio_2'!D7+'[1]CD Ratio_2'!E7</f>
        <v>140758.96</v>
      </c>
      <c r="F6" s="12">
        <f t="shared" ref="F6:F56" si="0">D6-E6</f>
        <v>-0.28189999997266568</v>
      </c>
      <c r="G6" s="15">
        <v>44969</v>
      </c>
      <c r="H6" s="16">
        <v>47483.459900000002</v>
      </c>
      <c r="I6" s="12">
        <f>'[1]CD Ratio_2'!F7+'[1]CD Ratio_2'!G7+'[1]CD Ratio_2'!H7</f>
        <v>47483.46</v>
      </c>
      <c r="J6" s="12">
        <f t="shared" ref="J6:J56" si="1">H6-I6</f>
        <v>-9.9999997473787516E-5</v>
      </c>
      <c r="K6" s="13">
        <f t="shared" ref="K6:L58" si="2">G6*100/C6</f>
        <v>39.107899153817385</v>
      </c>
      <c r="L6" s="14">
        <f t="shared" si="2"/>
        <v>33.733948443495642</v>
      </c>
    </row>
    <row r="7" spans="1:12" x14ac:dyDescent="0.2">
      <c r="A7" s="10">
        <v>3</v>
      </c>
      <c r="B7" s="11" t="s">
        <v>11</v>
      </c>
      <c r="C7" s="17">
        <v>790801.8899999999</v>
      </c>
      <c r="D7" s="17">
        <v>814601</v>
      </c>
      <c r="E7" s="12">
        <f>'[1]CD Ratio_2'!C8+'[1]CD Ratio_2'!D8+'[1]CD Ratio_2'!E8</f>
        <v>814601</v>
      </c>
      <c r="F7" s="12">
        <f t="shared" si="0"/>
        <v>0</v>
      </c>
      <c r="G7" s="17">
        <v>994664.21</v>
      </c>
      <c r="H7" s="17">
        <v>914330</v>
      </c>
      <c r="I7" s="12">
        <f>'[1]CD Ratio_2'!F8+'[1]CD Ratio_2'!G8+'[1]CD Ratio_2'!H8</f>
        <v>914330</v>
      </c>
      <c r="J7" s="12">
        <f t="shared" si="1"/>
        <v>0</v>
      </c>
      <c r="K7" s="13">
        <f t="shared" si="2"/>
        <v>125.7791897791241</v>
      </c>
      <c r="L7" s="14">
        <f t="shared" si="2"/>
        <v>112.24268077255</v>
      </c>
    </row>
    <row r="8" spans="1:12" x14ac:dyDescent="0.2">
      <c r="A8" s="10">
        <v>4</v>
      </c>
      <c r="B8" s="11" t="s">
        <v>12</v>
      </c>
      <c r="C8" s="15">
        <v>1867866</v>
      </c>
      <c r="D8" s="16">
        <v>1888528</v>
      </c>
      <c r="E8" s="12">
        <f>'[1]CD Ratio_2'!C9+'[1]CD Ratio_2'!D9+'[1]CD Ratio_2'!E9</f>
        <v>1888528</v>
      </c>
      <c r="F8" s="12">
        <f t="shared" si="0"/>
        <v>0</v>
      </c>
      <c r="G8" s="15">
        <v>1497213</v>
      </c>
      <c r="H8" s="16">
        <v>1546015</v>
      </c>
      <c r="I8" s="12">
        <f>'[1]CD Ratio_2'!F9+'[1]CD Ratio_2'!G9+'[1]CD Ratio_2'!H9</f>
        <v>1546015</v>
      </c>
      <c r="J8" s="12">
        <f t="shared" si="1"/>
        <v>0</v>
      </c>
      <c r="K8" s="13">
        <f t="shared" si="2"/>
        <v>80.156338838010868</v>
      </c>
      <c r="L8" s="14">
        <f t="shared" si="2"/>
        <v>81.863493683969736</v>
      </c>
    </row>
    <row r="9" spans="1:12" x14ac:dyDescent="0.2">
      <c r="A9" s="10">
        <v>5</v>
      </c>
      <c r="B9" s="11" t="s">
        <v>13</v>
      </c>
      <c r="C9" s="15">
        <v>508761</v>
      </c>
      <c r="D9" s="16">
        <v>514356</v>
      </c>
      <c r="E9" s="12">
        <f>'[1]CD Ratio_2'!C10+'[1]CD Ratio_2'!D10+'[1]CD Ratio_2'!E10</f>
        <v>514356</v>
      </c>
      <c r="F9" s="12">
        <f t="shared" si="0"/>
        <v>0</v>
      </c>
      <c r="G9" s="15">
        <v>375336</v>
      </c>
      <c r="H9" s="16">
        <v>390599</v>
      </c>
      <c r="I9" s="12">
        <f>'[1]CD Ratio_2'!F10+'[1]CD Ratio_2'!G10+'[1]CD Ratio_2'!H10</f>
        <v>390599</v>
      </c>
      <c r="J9" s="12">
        <f t="shared" si="1"/>
        <v>0</v>
      </c>
      <c r="K9" s="13">
        <f t="shared" si="2"/>
        <v>73.7745228113004</v>
      </c>
      <c r="L9" s="14">
        <f t="shared" si="2"/>
        <v>75.939427167176035</v>
      </c>
    </row>
    <row r="10" spans="1:12" x14ac:dyDescent="0.2">
      <c r="A10" s="10">
        <v>6</v>
      </c>
      <c r="B10" s="11" t="s">
        <v>14</v>
      </c>
      <c r="C10" s="18">
        <v>591863</v>
      </c>
      <c r="D10" s="18">
        <v>627667</v>
      </c>
      <c r="E10" s="12">
        <f>'[1]CD Ratio_2'!C11+'[1]CD Ratio_2'!D11+'[1]CD Ratio_2'!E11</f>
        <v>627667</v>
      </c>
      <c r="F10" s="12">
        <f t="shared" si="0"/>
        <v>0</v>
      </c>
      <c r="G10" s="18">
        <v>384594</v>
      </c>
      <c r="H10" s="18">
        <v>398149</v>
      </c>
      <c r="I10" s="12">
        <f>'[1]CD Ratio_2'!F11+'[1]CD Ratio_2'!G11+'[1]CD Ratio_2'!H11</f>
        <v>398149</v>
      </c>
      <c r="J10" s="12">
        <f t="shared" si="1"/>
        <v>0</v>
      </c>
      <c r="K10" s="13">
        <f t="shared" si="2"/>
        <v>64.980240359677836</v>
      </c>
      <c r="L10" s="14">
        <f t="shared" si="2"/>
        <v>63.43315802806265</v>
      </c>
    </row>
    <row r="11" spans="1:12" x14ac:dyDescent="0.2">
      <c r="A11" s="10">
        <v>7</v>
      </c>
      <c r="B11" s="11" t="s">
        <v>15</v>
      </c>
      <c r="C11" s="18">
        <v>1959703</v>
      </c>
      <c r="D11" s="19">
        <v>2051082</v>
      </c>
      <c r="E11" s="12">
        <f>'[1]CD Ratio_2'!C12+'[1]CD Ratio_2'!D12+'[1]CD Ratio_2'!E12</f>
        <v>2051082</v>
      </c>
      <c r="F11" s="12">
        <f t="shared" si="0"/>
        <v>0</v>
      </c>
      <c r="G11" s="18">
        <v>1163396</v>
      </c>
      <c r="H11" s="20">
        <v>1186617</v>
      </c>
      <c r="I11" s="12">
        <f>'[1]CD Ratio_2'!F12+'[1]CD Ratio_2'!G12+'[1]CD Ratio_2'!H12</f>
        <v>1186617</v>
      </c>
      <c r="J11" s="12">
        <f t="shared" si="1"/>
        <v>0</v>
      </c>
      <c r="K11" s="13">
        <f t="shared" si="2"/>
        <v>59.365934531916317</v>
      </c>
      <c r="L11" s="14">
        <f t="shared" si="2"/>
        <v>57.853220885366845</v>
      </c>
    </row>
    <row r="12" spans="1:12" x14ac:dyDescent="0.2">
      <c r="A12" s="10">
        <v>8</v>
      </c>
      <c r="B12" s="11" t="s">
        <v>16</v>
      </c>
      <c r="C12" s="21">
        <v>149039</v>
      </c>
      <c r="D12" s="16">
        <v>166125</v>
      </c>
      <c r="E12" s="12">
        <f>'[1]CD Ratio_2'!C13+'[1]CD Ratio_2'!D13+'[1]CD Ratio_2'!E13</f>
        <v>166125.46000000002</v>
      </c>
      <c r="F12" s="12">
        <f t="shared" si="0"/>
        <v>-0.46000000002095476</v>
      </c>
      <c r="G12" s="21">
        <v>298641</v>
      </c>
      <c r="H12" s="16">
        <v>117900</v>
      </c>
      <c r="I12" s="12">
        <f>'[1]CD Ratio_2'!F13+'[1]CD Ratio_2'!G13+'[1]CD Ratio_2'!H13</f>
        <v>117899.89</v>
      </c>
      <c r="J12" s="12">
        <f t="shared" si="1"/>
        <v>0.11000000000058208</v>
      </c>
      <c r="K12" s="13">
        <f t="shared" si="2"/>
        <v>200.37775347392292</v>
      </c>
      <c r="L12" s="14">
        <f t="shared" si="2"/>
        <v>70.970654627539503</v>
      </c>
    </row>
    <row r="13" spans="1:12" x14ac:dyDescent="0.2">
      <c r="A13" s="10">
        <v>9</v>
      </c>
      <c r="B13" s="11" t="s">
        <v>17</v>
      </c>
      <c r="C13" s="21">
        <v>285184</v>
      </c>
      <c r="D13" s="16">
        <v>255984</v>
      </c>
      <c r="E13" s="12">
        <f>'[1]CD Ratio_2'!C14+'[1]CD Ratio_2'!D14+'[1]CD Ratio_2'!E14</f>
        <v>255984</v>
      </c>
      <c r="F13" s="12">
        <f t="shared" si="0"/>
        <v>0</v>
      </c>
      <c r="G13" s="21">
        <v>122008</v>
      </c>
      <c r="H13" s="16">
        <v>131748</v>
      </c>
      <c r="I13" s="12">
        <f>'[1]CD Ratio_2'!F14+'[1]CD Ratio_2'!G14+'[1]CD Ratio_2'!H14</f>
        <v>131748</v>
      </c>
      <c r="J13" s="12">
        <f t="shared" si="1"/>
        <v>0</v>
      </c>
      <c r="K13" s="13">
        <f t="shared" si="2"/>
        <v>42.782203770197484</v>
      </c>
      <c r="L13" s="14">
        <f t="shared" si="2"/>
        <v>51.467279204950309</v>
      </c>
    </row>
    <row r="14" spans="1:12" x14ac:dyDescent="0.2">
      <c r="A14" s="10">
        <v>10</v>
      </c>
      <c r="B14" s="11" t="s">
        <v>18</v>
      </c>
      <c r="C14" s="22">
        <v>522526.16</v>
      </c>
      <c r="D14" s="21">
        <v>582566</v>
      </c>
      <c r="E14" s="12">
        <f>'[1]CD Ratio_2'!C15+'[1]CD Ratio_2'!D15+'[1]CD Ratio_2'!E15</f>
        <v>582566.25</v>
      </c>
      <c r="F14" s="12">
        <f t="shared" si="0"/>
        <v>-0.25</v>
      </c>
      <c r="G14" s="23">
        <v>313514.61</v>
      </c>
      <c r="H14" s="21">
        <v>381042</v>
      </c>
      <c r="I14" s="12">
        <f>'[1]CD Ratio_2'!F15+'[1]CD Ratio_2'!G15+'[1]CD Ratio_2'!H15</f>
        <v>381041.79</v>
      </c>
      <c r="J14" s="12">
        <f t="shared" si="1"/>
        <v>0.21000000002095476</v>
      </c>
      <c r="K14" s="13">
        <f t="shared" si="2"/>
        <v>59.999792163515799</v>
      </c>
      <c r="L14" s="14">
        <f t="shared" si="2"/>
        <v>65.407524640984889</v>
      </c>
    </row>
    <row r="15" spans="1:12" x14ac:dyDescent="0.2">
      <c r="A15" s="10">
        <v>11</v>
      </c>
      <c r="B15" s="11" t="s">
        <v>19</v>
      </c>
      <c r="C15" s="24">
        <v>75643.05</v>
      </c>
      <c r="D15" s="24">
        <v>78749</v>
      </c>
      <c r="E15" s="12">
        <f>'[1]CD Ratio_2'!C16+'[1]CD Ratio_2'!D16+'[1]CD Ratio_2'!E16</f>
        <v>78749</v>
      </c>
      <c r="F15" s="12">
        <f t="shared" si="0"/>
        <v>0</v>
      </c>
      <c r="G15" s="24">
        <v>76198.61</v>
      </c>
      <c r="H15" s="24">
        <v>77479</v>
      </c>
      <c r="I15" s="12">
        <f>'[1]CD Ratio_2'!F16+'[1]CD Ratio_2'!G16+'[1]CD Ratio_2'!H16</f>
        <v>77479</v>
      </c>
      <c r="J15" s="12">
        <f t="shared" si="1"/>
        <v>0</v>
      </c>
      <c r="K15" s="13">
        <f t="shared" si="2"/>
        <v>100.73444949668212</v>
      </c>
      <c r="L15" s="14">
        <f t="shared" si="2"/>
        <v>98.387281108331536</v>
      </c>
    </row>
    <row r="16" spans="1:12" x14ac:dyDescent="0.2">
      <c r="A16" s="10">
        <v>12</v>
      </c>
      <c r="B16" s="11" t="s">
        <v>20</v>
      </c>
      <c r="C16" s="15">
        <v>116422</v>
      </c>
      <c r="D16" s="16">
        <v>170784</v>
      </c>
      <c r="E16" s="12">
        <f>'[1]CD Ratio_2'!C17+'[1]CD Ratio_2'!D17+'[1]CD Ratio_2'!E17</f>
        <v>170784</v>
      </c>
      <c r="F16" s="12">
        <f t="shared" si="0"/>
        <v>0</v>
      </c>
      <c r="G16" s="15">
        <v>88813</v>
      </c>
      <c r="H16" s="16">
        <v>94951</v>
      </c>
      <c r="I16" s="12">
        <f>'[1]CD Ratio_2'!F17+'[1]CD Ratio_2'!G17+'[1]CD Ratio_2'!H17</f>
        <v>94951</v>
      </c>
      <c r="J16" s="12">
        <f t="shared" si="1"/>
        <v>0</v>
      </c>
      <c r="K16" s="13">
        <f t="shared" si="2"/>
        <v>76.285409974059888</v>
      </c>
      <c r="L16" s="14">
        <f t="shared" si="2"/>
        <v>55.597128536631068</v>
      </c>
    </row>
    <row r="17" spans="1:12" x14ac:dyDescent="0.2">
      <c r="A17" s="10">
        <v>13</v>
      </c>
      <c r="B17" s="11" t="s">
        <v>21</v>
      </c>
      <c r="C17" s="15">
        <v>436572</v>
      </c>
      <c r="D17" s="16">
        <v>448920</v>
      </c>
      <c r="E17" s="12">
        <f>'[1]CD Ratio_2'!C18+'[1]CD Ratio_2'!D18+'[1]CD Ratio_2'!E18</f>
        <v>448920</v>
      </c>
      <c r="F17" s="12">
        <f t="shared" si="0"/>
        <v>0</v>
      </c>
      <c r="G17" s="15">
        <v>198394</v>
      </c>
      <c r="H17" s="16">
        <v>208794</v>
      </c>
      <c r="I17" s="12">
        <f>'[1]CD Ratio_2'!F18+'[1]CD Ratio_2'!G18+'[1]CD Ratio_2'!H18</f>
        <v>208794</v>
      </c>
      <c r="J17" s="12">
        <f t="shared" si="1"/>
        <v>0</v>
      </c>
      <c r="K17" s="13">
        <f t="shared" si="2"/>
        <v>45.443592351318912</v>
      </c>
      <c r="L17" s="14">
        <f t="shared" si="2"/>
        <v>46.510291365944937</v>
      </c>
    </row>
    <row r="18" spans="1:12" x14ac:dyDescent="0.2">
      <c r="A18" s="10">
        <v>14</v>
      </c>
      <c r="B18" s="11" t="s">
        <v>22</v>
      </c>
      <c r="C18" s="21">
        <v>128206</v>
      </c>
      <c r="D18" s="21">
        <v>140731</v>
      </c>
      <c r="E18" s="12">
        <f>'[1]CD Ratio_2'!C19+'[1]CD Ratio_2'!D19+'[1]CD Ratio_2'!E19</f>
        <v>140731</v>
      </c>
      <c r="F18" s="12">
        <f t="shared" si="0"/>
        <v>0</v>
      </c>
      <c r="G18" s="21">
        <v>57789</v>
      </c>
      <c r="H18" s="21">
        <v>61795</v>
      </c>
      <c r="I18" s="12">
        <f>'[1]CD Ratio_2'!F19+'[1]CD Ratio_2'!G19+'[1]CD Ratio_2'!H19</f>
        <v>61795</v>
      </c>
      <c r="J18" s="12">
        <f t="shared" si="1"/>
        <v>0</v>
      </c>
      <c r="K18" s="13">
        <f t="shared" si="2"/>
        <v>45.075113489228272</v>
      </c>
      <c r="L18" s="14">
        <f t="shared" si="2"/>
        <v>43.910012719301363</v>
      </c>
    </row>
    <row r="19" spans="1:12" x14ac:dyDescent="0.2">
      <c r="A19" s="10">
        <v>15</v>
      </c>
      <c r="B19" s="11" t="s">
        <v>23</v>
      </c>
      <c r="C19" s="21">
        <v>1789791</v>
      </c>
      <c r="D19" s="21">
        <v>1740192</v>
      </c>
      <c r="E19" s="12">
        <f>'[1]CD Ratio_2'!C20+'[1]CD Ratio_2'!D20+'[1]CD Ratio_2'!E20</f>
        <v>1740192</v>
      </c>
      <c r="F19" s="12">
        <f t="shared" si="0"/>
        <v>0</v>
      </c>
      <c r="G19" s="21">
        <v>1155464</v>
      </c>
      <c r="H19" s="21">
        <v>1288608</v>
      </c>
      <c r="I19" s="12">
        <f>'[1]CD Ratio_2'!F20+'[1]CD Ratio_2'!G20+'[1]CD Ratio_2'!H20</f>
        <v>1288608</v>
      </c>
      <c r="J19" s="12">
        <f t="shared" si="1"/>
        <v>0</v>
      </c>
      <c r="K19" s="13">
        <f t="shared" si="2"/>
        <v>64.558599300141751</v>
      </c>
      <c r="L19" s="14">
        <f t="shared" si="2"/>
        <v>74.049760026479831</v>
      </c>
    </row>
    <row r="20" spans="1:12" x14ac:dyDescent="0.2">
      <c r="A20" s="10">
        <v>16</v>
      </c>
      <c r="B20" s="11" t="s">
        <v>24</v>
      </c>
      <c r="C20" s="18">
        <v>296091</v>
      </c>
      <c r="D20" s="20">
        <v>301289</v>
      </c>
      <c r="E20" s="12">
        <f>'[1]CD Ratio_2'!C21+'[1]CD Ratio_2'!D21+'[1]CD Ratio_2'!E21</f>
        <v>301289</v>
      </c>
      <c r="F20" s="12">
        <f t="shared" si="0"/>
        <v>0</v>
      </c>
      <c r="G20" s="18">
        <v>135500</v>
      </c>
      <c r="H20" s="20">
        <v>136776</v>
      </c>
      <c r="I20" s="12">
        <f>'[1]CD Ratio_2'!F21+'[1]CD Ratio_2'!G21+'[1]CD Ratio_2'!H21</f>
        <v>136776</v>
      </c>
      <c r="J20" s="12">
        <f t="shared" si="1"/>
        <v>0</v>
      </c>
      <c r="K20" s="13">
        <f t="shared" si="2"/>
        <v>45.762958009530855</v>
      </c>
      <c r="L20" s="14">
        <f t="shared" si="2"/>
        <v>45.396944461961773</v>
      </c>
    </row>
    <row r="21" spans="1:12" x14ac:dyDescent="0.2">
      <c r="A21" s="10">
        <v>17</v>
      </c>
      <c r="B21" s="11" t="s">
        <v>25</v>
      </c>
      <c r="C21" s="21">
        <v>600552</v>
      </c>
      <c r="D21" s="21">
        <v>614911</v>
      </c>
      <c r="E21" s="12">
        <f>'[1]CD Ratio_2'!C22+'[1]CD Ratio_2'!D22+'[1]CD Ratio_2'!E22</f>
        <v>614911</v>
      </c>
      <c r="F21" s="12">
        <f t="shared" si="0"/>
        <v>0</v>
      </c>
      <c r="G21" s="23">
        <v>473479</v>
      </c>
      <c r="H21" s="21">
        <v>443415</v>
      </c>
      <c r="I21" s="12">
        <f>'[1]CD Ratio_2'!F22+'[1]CD Ratio_2'!G22+'[1]CD Ratio_2'!H22</f>
        <v>443415</v>
      </c>
      <c r="J21" s="12">
        <f t="shared" si="1"/>
        <v>0</v>
      </c>
      <c r="K21" s="13">
        <f t="shared" si="2"/>
        <v>78.840633284045339</v>
      </c>
      <c r="L21" s="14">
        <f t="shared" si="2"/>
        <v>72.110435493917009</v>
      </c>
    </row>
    <row r="22" spans="1:12" x14ac:dyDescent="0.2">
      <c r="A22" s="10">
        <v>18</v>
      </c>
      <c r="B22" s="11" t="s">
        <v>26</v>
      </c>
      <c r="C22" s="25">
        <v>1785879.6799999997</v>
      </c>
      <c r="D22" s="18">
        <v>1910759</v>
      </c>
      <c r="E22" s="12">
        <f>'[1]CD Ratio_2'!C23+'[1]CD Ratio_2'!D23+'[1]CD Ratio_2'!E23</f>
        <v>1910759.3399999999</v>
      </c>
      <c r="F22" s="12">
        <f t="shared" si="0"/>
        <v>-0.33999999985098839</v>
      </c>
      <c r="G22" s="25">
        <v>763999.99</v>
      </c>
      <c r="H22" s="18">
        <v>771128.17</v>
      </c>
      <c r="I22" s="12">
        <f>'[1]CD Ratio_2'!F23+'[1]CD Ratio_2'!G23+'[1]CD Ratio_2'!H23</f>
        <v>771128.16999999993</v>
      </c>
      <c r="J22" s="12">
        <f t="shared" si="1"/>
        <v>0</v>
      </c>
      <c r="K22" s="13">
        <f t="shared" si="2"/>
        <v>42.780037118738036</v>
      </c>
      <c r="L22" s="14">
        <f t="shared" si="2"/>
        <v>40.35716539867142</v>
      </c>
    </row>
    <row r="23" spans="1:12" x14ac:dyDescent="0.2">
      <c r="A23" s="10">
        <v>19</v>
      </c>
      <c r="B23" s="11" t="s">
        <v>27</v>
      </c>
      <c r="C23" s="18">
        <v>23510</v>
      </c>
      <c r="D23" s="20">
        <f>'[1]CD Ratio_2'!E24</f>
        <v>25710</v>
      </c>
      <c r="E23" s="12">
        <f>'[1]CD Ratio_2'!C24+'[1]CD Ratio_2'!D24+'[1]CD Ratio_2'!E24</f>
        <v>25710</v>
      </c>
      <c r="F23" s="12">
        <f t="shared" si="0"/>
        <v>0</v>
      </c>
      <c r="G23" s="18">
        <v>41402</v>
      </c>
      <c r="H23" s="20">
        <f>'[1]CD Ratio_2'!H24</f>
        <v>37996</v>
      </c>
      <c r="I23" s="12">
        <f>'[1]CD Ratio_2'!F24+'[1]CD Ratio_2'!G24+'[1]CD Ratio_2'!H24</f>
        <v>37996</v>
      </c>
      <c r="J23" s="12">
        <f t="shared" si="1"/>
        <v>0</v>
      </c>
      <c r="K23" s="13">
        <f t="shared" si="2"/>
        <v>176.10378562313909</v>
      </c>
      <c r="L23" s="14">
        <f t="shared" si="2"/>
        <v>147.78685336444963</v>
      </c>
    </row>
    <row r="24" spans="1:12" x14ac:dyDescent="0.2">
      <c r="A24" s="10">
        <v>20</v>
      </c>
      <c r="B24" s="11" t="s">
        <v>28</v>
      </c>
      <c r="C24" s="15">
        <v>106525.38</v>
      </c>
      <c r="D24" s="16">
        <v>128393</v>
      </c>
      <c r="E24" s="12">
        <f>'[1]CD Ratio_2'!C25+'[1]CD Ratio_2'!D25+'[1]CD Ratio_2'!E25</f>
        <v>128393</v>
      </c>
      <c r="F24" s="12">
        <f t="shared" si="0"/>
        <v>0</v>
      </c>
      <c r="G24" s="15">
        <v>64823.91</v>
      </c>
      <c r="H24" s="16">
        <v>70250</v>
      </c>
      <c r="I24" s="12">
        <f>'[1]CD Ratio_2'!F25+'[1]CD Ratio_2'!G25+'[1]CD Ratio_2'!H25</f>
        <v>70250</v>
      </c>
      <c r="J24" s="12">
        <f t="shared" si="1"/>
        <v>0</v>
      </c>
      <c r="K24" s="13">
        <f t="shared" si="2"/>
        <v>60.853019252313388</v>
      </c>
      <c r="L24" s="14">
        <f t="shared" si="2"/>
        <v>54.714820901451013</v>
      </c>
    </row>
    <row r="25" spans="1:12" x14ac:dyDescent="0.2">
      <c r="A25" s="10">
        <v>21</v>
      </c>
      <c r="B25" s="11" t="s">
        <v>29</v>
      </c>
      <c r="C25" s="18">
        <v>3080</v>
      </c>
      <c r="D25" s="20">
        <v>3815</v>
      </c>
      <c r="E25" s="12">
        <f>'[1]CD Ratio_2'!C26+'[1]CD Ratio_2'!D26+'[1]CD Ratio_2'!E26</f>
        <v>3815</v>
      </c>
      <c r="F25" s="12">
        <f t="shared" si="0"/>
        <v>0</v>
      </c>
      <c r="G25" s="18">
        <v>537</v>
      </c>
      <c r="H25" s="20">
        <v>697</v>
      </c>
      <c r="I25" s="12">
        <f>'[1]CD Ratio_2'!F26+'[1]CD Ratio_2'!G26+'[1]CD Ratio_2'!H26</f>
        <v>697</v>
      </c>
      <c r="J25" s="12">
        <f t="shared" si="1"/>
        <v>0</v>
      </c>
      <c r="K25" s="13">
        <f t="shared" si="2"/>
        <v>17.435064935064936</v>
      </c>
      <c r="L25" s="14">
        <f t="shared" si="2"/>
        <v>18.269986893840105</v>
      </c>
    </row>
    <row r="26" spans="1:12" x14ac:dyDescent="0.2">
      <c r="A26" s="10"/>
      <c r="B26" s="26" t="s">
        <v>30</v>
      </c>
      <c r="C26" s="27">
        <f>SUM(C5:C25)</f>
        <v>13032027.16</v>
      </c>
      <c r="D26" s="27">
        <f t="shared" ref="D26:J26" si="3">SUM(D5:D25)</f>
        <v>13503432.678100001</v>
      </c>
      <c r="E26" s="27">
        <f t="shared" si="3"/>
        <v>13503434.01</v>
      </c>
      <c r="F26" s="27">
        <f t="shared" si="3"/>
        <v>-1.3318999998446088</v>
      </c>
      <c r="G26" s="27">
        <f t="shared" si="3"/>
        <v>8799495.3300000001</v>
      </c>
      <c r="H26" s="27">
        <f t="shared" si="3"/>
        <v>8945781.629900001</v>
      </c>
      <c r="I26" s="27">
        <f t="shared" si="3"/>
        <v>8945781.3099999987</v>
      </c>
      <c r="J26" s="27">
        <f t="shared" si="3"/>
        <v>0.31990000002406305</v>
      </c>
      <c r="K26" s="28">
        <f t="shared" si="2"/>
        <v>67.522076358226371</v>
      </c>
      <c r="L26" s="29">
        <f t="shared" si="2"/>
        <v>66.248204017104158</v>
      </c>
    </row>
    <row r="27" spans="1:12" x14ac:dyDescent="0.2">
      <c r="A27" s="10">
        <v>22</v>
      </c>
      <c r="B27" s="11" t="s">
        <v>31</v>
      </c>
      <c r="C27" s="18">
        <v>21411</v>
      </c>
      <c r="D27" s="20">
        <v>21411</v>
      </c>
      <c r="E27" s="12">
        <f>'[1]CD Ratio_2'!C28+'[1]CD Ratio_2'!D28+'[1]CD Ratio_2'!E28</f>
        <v>21411</v>
      </c>
      <c r="F27" s="12">
        <f t="shared" si="0"/>
        <v>0</v>
      </c>
      <c r="G27" s="18">
        <v>31140</v>
      </c>
      <c r="H27" s="20">
        <v>31140</v>
      </c>
      <c r="I27" s="12">
        <f>'[1]CD Ratio_2'!F28+'[1]CD Ratio_2'!G28+'[1]CD Ratio_2'!H28</f>
        <v>31140</v>
      </c>
      <c r="J27" s="12">
        <f t="shared" si="1"/>
        <v>0</v>
      </c>
      <c r="K27" s="13">
        <f t="shared" si="2"/>
        <v>145.43926019335856</v>
      </c>
      <c r="L27" s="14">
        <f t="shared" si="2"/>
        <v>145.43926019335856</v>
      </c>
    </row>
    <row r="28" spans="1:12" x14ac:dyDescent="0.2">
      <c r="A28" s="10">
        <v>23</v>
      </c>
      <c r="B28" s="11" t="s">
        <v>32</v>
      </c>
      <c r="C28" s="18">
        <v>17920</v>
      </c>
      <c r="D28" s="20">
        <v>17920</v>
      </c>
      <c r="E28" s="12">
        <f>'[1]CD Ratio_2'!C29+'[1]CD Ratio_2'!D29+'[1]CD Ratio_2'!E29</f>
        <v>17920</v>
      </c>
      <c r="F28" s="12">
        <f t="shared" si="0"/>
        <v>0</v>
      </c>
      <c r="G28" s="18">
        <v>74658</v>
      </c>
      <c r="H28" s="20">
        <v>74658</v>
      </c>
      <c r="I28" s="12">
        <f>'[1]CD Ratio_2'!F29+'[1]CD Ratio_2'!G29+'[1]CD Ratio_2'!H29</f>
        <v>74658</v>
      </c>
      <c r="J28" s="12">
        <f t="shared" si="1"/>
        <v>0</v>
      </c>
      <c r="K28" s="13">
        <f t="shared" si="2"/>
        <v>416.61830357142856</v>
      </c>
      <c r="L28" s="14">
        <f t="shared" si="2"/>
        <v>416.61830357142856</v>
      </c>
    </row>
    <row r="29" spans="1:12" x14ac:dyDescent="0.2">
      <c r="A29" s="10">
        <v>24</v>
      </c>
      <c r="B29" s="11" t="s">
        <v>33</v>
      </c>
      <c r="C29" s="18">
        <v>35890</v>
      </c>
      <c r="D29" s="20">
        <v>35890</v>
      </c>
      <c r="E29" s="12">
        <f>'[1]CD Ratio_2'!C30+'[1]CD Ratio_2'!D30+'[1]CD Ratio_2'!E30</f>
        <v>35890</v>
      </c>
      <c r="F29" s="12">
        <f t="shared" si="0"/>
        <v>0</v>
      </c>
      <c r="G29" s="18">
        <v>91449</v>
      </c>
      <c r="H29" s="20">
        <v>91449</v>
      </c>
      <c r="I29" s="12">
        <f>'[1]CD Ratio_2'!F30+'[1]CD Ratio_2'!G30+'[1]CD Ratio_2'!H30</f>
        <v>91449</v>
      </c>
      <c r="J29" s="12">
        <f t="shared" si="1"/>
        <v>0</v>
      </c>
      <c r="K29" s="13">
        <f t="shared" si="2"/>
        <v>254.80356645305099</v>
      </c>
      <c r="L29" s="14">
        <f t="shared" si="2"/>
        <v>254.80356645305099</v>
      </c>
    </row>
    <row r="30" spans="1:12" x14ac:dyDescent="0.2">
      <c r="A30" s="10">
        <v>25</v>
      </c>
      <c r="B30" s="11" t="s">
        <v>34</v>
      </c>
      <c r="C30" s="18">
        <v>24213</v>
      </c>
      <c r="D30" s="20">
        <v>24213</v>
      </c>
      <c r="E30" s="12">
        <f>'[1]CD Ratio_2'!C31+'[1]CD Ratio_2'!D31+'[1]CD Ratio_2'!E31</f>
        <v>24213</v>
      </c>
      <c r="F30" s="12">
        <f t="shared" si="0"/>
        <v>0</v>
      </c>
      <c r="G30" s="18">
        <v>97842</v>
      </c>
      <c r="H30" s="20">
        <v>97842</v>
      </c>
      <c r="I30" s="12">
        <f>'[1]CD Ratio_2'!F31+'[1]CD Ratio_2'!G31+'[1]CD Ratio_2'!H31</f>
        <v>97842</v>
      </c>
      <c r="J30" s="12">
        <f t="shared" si="1"/>
        <v>0</v>
      </c>
      <c r="K30" s="13">
        <f t="shared" si="2"/>
        <v>404.08871267500928</v>
      </c>
      <c r="L30" s="14">
        <f t="shared" si="2"/>
        <v>404.08871267500928</v>
      </c>
    </row>
    <row r="31" spans="1:12" x14ac:dyDescent="0.2">
      <c r="A31" s="10">
        <v>26</v>
      </c>
      <c r="B31" s="11" t="s">
        <v>35</v>
      </c>
      <c r="C31" s="18">
        <v>55577</v>
      </c>
      <c r="D31" s="20">
        <v>55577</v>
      </c>
      <c r="E31" s="12">
        <f>'[1]CD Ratio_2'!C32+'[1]CD Ratio_2'!D32+'[1]CD Ratio_2'!E32</f>
        <v>55577</v>
      </c>
      <c r="F31" s="12">
        <f t="shared" si="0"/>
        <v>0</v>
      </c>
      <c r="G31" s="18">
        <v>69770</v>
      </c>
      <c r="H31" s="20">
        <v>69770</v>
      </c>
      <c r="I31" s="12">
        <f>'[1]CD Ratio_2'!F32+'[1]CD Ratio_2'!G32+'[1]CD Ratio_2'!H32</f>
        <v>69770</v>
      </c>
      <c r="J31" s="12">
        <f t="shared" si="1"/>
        <v>0</v>
      </c>
      <c r="K31" s="13">
        <f t="shared" si="2"/>
        <v>125.53754250859168</v>
      </c>
      <c r="L31" s="14">
        <f t="shared" si="2"/>
        <v>125.53754250859168</v>
      </c>
    </row>
    <row r="32" spans="1:12" x14ac:dyDescent="0.2">
      <c r="A32" s="10">
        <v>27</v>
      </c>
      <c r="B32" s="11" t="s">
        <v>36</v>
      </c>
      <c r="C32" s="15">
        <v>12570667</v>
      </c>
      <c r="D32" s="16">
        <v>10718406</v>
      </c>
      <c r="E32" s="12">
        <f>'[1]CD Ratio_2'!C33+'[1]CD Ratio_2'!D33+'[1]CD Ratio_2'!E33</f>
        <v>10718406</v>
      </c>
      <c r="F32" s="12">
        <f t="shared" si="0"/>
        <v>0</v>
      </c>
      <c r="G32" s="30">
        <v>4929293</v>
      </c>
      <c r="H32" s="31">
        <v>5458681</v>
      </c>
      <c r="I32" s="12">
        <f>'[1]CD Ratio_2'!F33+'[1]CD Ratio_2'!G33+'[1]CD Ratio_2'!H33</f>
        <v>5458681</v>
      </c>
      <c r="J32" s="12">
        <f t="shared" si="1"/>
        <v>0</v>
      </c>
      <c r="K32" s="13">
        <f t="shared" si="2"/>
        <v>39.212660712434747</v>
      </c>
      <c r="L32" s="14">
        <f t="shared" si="2"/>
        <v>50.928104421497004</v>
      </c>
    </row>
    <row r="33" spans="1:12" x14ac:dyDescent="0.2">
      <c r="A33" s="10"/>
      <c r="B33" s="26" t="s">
        <v>37</v>
      </c>
      <c r="C33" s="27">
        <f>SUM(C27:C32)</f>
        <v>12725678</v>
      </c>
      <c r="D33" s="27">
        <f t="shared" ref="D33:J33" si="4">SUM(D27:D32)</f>
        <v>10873417</v>
      </c>
      <c r="E33" s="27">
        <f t="shared" si="4"/>
        <v>10873417</v>
      </c>
      <c r="F33" s="27">
        <f t="shared" si="4"/>
        <v>0</v>
      </c>
      <c r="G33" s="27">
        <f t="shared" si="4"/>
        <v>5294152</v>
      </c>
      <c r="H33" s="27">
        <f t="shared" si="4"/>
        <v>5823540</v>
      </c>
      <c r="I33" s="27">
        <f t="shared" si="4"/>
        <v>5823540</v>
      </c>
      <c r="J33" s="27">
        <f t="shared" si="4"/>
        <v>0</v>
      </c>
      <c r="K33" s="28">
        <f t="shared" si="2"/>
        <v>41.602121317229617</v>
      </c>
      <c r="L33" s="29">
        <f t="shared" si="2"/>
        <v>53.557589118489616</v>
      </c>
    </row>
    <row r="34" spans="1:12" x14ac:dyDescent="0.2">
      <c r="A34" s="10">
        <v>28</v>
      </c>
      <c r="B34" s="11" t="s">
        <v>38</v>
      </c>
      <c r="C34" s="32">
        <v>583135.42000000004</v>
      </c>
      <c r="D34" s="32">
        <v>629380.72</v>
      </c>
      <c r="E34" s="12">
        <f>'[1]CD Ratio_2'!C35+'[1]CD Ratio_2'!D35+'[1]CD Ratio_2'!E35</f>
        <v>629380.72</v>
      </c>
      <c r="F34" s="12">
        <f t="shared" si="0"/>
        <v>0</v>
      </c>
      <c r="G34" s="32">
        <v>531808.01</v>
      </c>
      <c r="H34" s="32">
        <v>589410</v>
      </c>
      <c r="I34" s="12">
        <f>'[1]CD Ratio_2'!F35+'[1]CD Ratio_2'!G35+'[1]CD Ratio_2'!H35</f>
        <v>589409.96</v>
      </c>
      <c r="J34" s="12">
        <f t="shared" si="1"/>
        <v>4.0000000037252903E-2</v>
      </c>
      <c r="K34" s="13">
        <f t="shared" si="2"/>
        <v>91.198029095883072</v>
      </c>
      <c r="L34" s="14">
        <f t="shared" si="2"/>
        <v>93.6491985328054</v>
      </c>
    </row>
    <row r="35" spans="1:12" x14ac:dyDescent="0.2">
      <c r="A35" s="10">
        <v>29</v>
      </c>
      <c r="B35" s="11" t="s">
        <v>39</v>
      </c>
      <c r="C35" s="21">
        <v>583943.92443740007</v>
      </c>
      <c r="D35" s="21">
        <v>617553.91438989993</v>
      </c>
      <c r="E35" s="12">
        <f>'[1]CD Ratio_2'!C36+'[1]CD Ratio_2'!D36+'[1]CD Ratio_2'!E36</f>
        <v>617553.91438989993</v>
      </c>
      <c r="F35" s="12">
        <f t="shared" si="0"/>
        <v>0</v>
      </c>
      <c r="G35" s="21">
        <v>1054399.129543185</v>
      </c>
      <c r="H35" s="21">
        <v>1103354.3836358986</v>
      </c>
      <c r="I35" s="12">
        <f>'[1]CD Ratio_2'!F36+'[1]CD Ratio_2'!G36+'[1]CD Ratio_2'!H36</f>
        <v>1103354.3836358986</v>
      </c>
      <c r="J35" s="12">
        <f t="shared" si="1"/>
        <v>0</v>
      </c>
      <c r="K35" s="13">
        <f t="shared" si="2"/>
        <v>180.56513398252139</v>
      </c>
      <c r="L35" s="14">
        <f t="shared" si="2"/>
        <v>178.66527244442057</v>
      </c>
    </row>
    <row r="36" spans="1:12" x14ac:dyDescent="0.2">
      <c r="A36" s="10">
        <v>30</v>
      </c>
      <c r="B36" s="11" t="s">
        <v>40</v>
      </c>
      <c r="C36" s="16">
        <v>523485.64976</v>
      </c>
      <c r="D36" s="16">
        <v>558632.93000000005</v>
      </c>
      <c r="E36" s="12">
        <f>'[1]CD Ratio_2'!C37+'[1]CD Ratio_2'!D37+'[1]CD Ratio_2'!E37</f>
        <v>558632.92000000004</v>
      </c>
      <c r="F36" s="12">
        <f t="shared" si="0"/>
        <v>1.0000000009313226E-2</v>
      </c>
      <c r="G36" s="16">
        <v>922484.45961999998</v>
      </c>
      <c r="H36" s="16">
        <v>1035618</v>
      </c>
      <c r="I36" s="12">
        <f>'[1]CD Ratio_2'!F37+'[1]CD Ratio_2'!G37+'[1]CD Ratio_2'!H37</f>
        <v>1035617.99</v>
      </c>
      <c r="J36" s="12">
        <f t="shared" si="1"/>
        <v>1.0000000009313226E-2</v>
      </c>
      <c r="K36" s="13">
        <f t="shared" si="2"/>
        <v>176.21962704095654</v>
      </c>
      <c r="L36" s="14">
        <f t="shared" si="2"/>
        <v>185.38434531598412</v>
      </c>
    </row>
    <row r="37" spans="1:12" x14ac:dyDescent="0.2">
      <c r="A37" s="10">
        <v>31</v>
      </c>
      <c r="B37" s="11" t="s">
        <v>41</v>
      </c>
      <c r="C37" s="18">
        <v>18829.98</v>
      </c>
      <c r="D37" s="20">
        <v>18829.98</v>
      </c>
      <c r="E37" s="12">
        <f>'[1]CD Ratio_2'!C38+'[1]CD Ratio_2'!D38+'[1]CD Ratio_2'!E38</f>
        <v>18829.98</v>
      </c>
      <c r="F37" s="12">
        <f t="shared" si="0"/>
        <v>0</v>
      </c>
      <c r="G37" s="18">
        <v>25200.21</v>
      </c>
      <c r="H37" s="20">
        <v>25200.21</v>
      </c>
      <c r="I37" s="12">
        <f>'[1]CD Ratio_2'!F38+'[1]CD Ratio_2'!G38+'[1]CD Ratio_2'!H38</f>
        <v>25200.21</v>
      </c>
      <c r="J37" s="12">
        <f t="shared" si="1"/>
        <v>0</v>
      </c>
      <c r="K37" s="13">
        <f t="shared" si="2"/>
        <v>133.83025366994548</v>
      </c>
      <c r="L37" s="14">
        <f t="shared" si="2"/>
        <v>133.83025366994548</v>
      </c>
    </row>
    <row r="38" spans="1:12" x14ac:dyDescent="0.2">
      <c r="A38" s="10">
        <v>32</v>
      </c>
      <c r="B38" s="11" t="s">
        <v>42</v>
      </c>
      <c r="C38" s="18">
        <v>4142.12</v>
      </c>
      <c r="D38" s="20">
        <v>4142.12</v>
      </c>
      <c r="E38" s="12">
        <f>'[1]CD Ratio_2'!C39+'[1]CD Ratio_2'!D39+'[1]CD Ratio_2'!E39</f>
        <v>4142.12</v>
      </c>
      <c r="F38" s="12">
        <f t="shared" si="0"/>
        <v>0</v>
      </c>
      <c r="G38" s="18">
        <v>7731</v>
      </c>
      <c r="H38" s="20">
        <v>7731</v>
      </c>
      <c r="I38" s="12">
        <f>'[1]CD Ratio_2'!F39+'[1]CD Ratio_2'!G39+'[1]CD Ratio_2'!H39</f>
        <v>7731</v>
      </c>
      <c r="J38" s="12">
        <f t="shared" si="1"/>
        <v>0</v>
      </c>
      <c r="K38" s="13">
        <f t="shared" si="2"/>
        <v>186.64355450831943</v>
      </c>
      <c r="L38" s="14">
        <f t="shared" si="2"/>
        <v>186.64355450831943</v>
      </c>
    </row>
    <row r="39" spans="1:12" x14ac:dyDescent="0.2">
      <c r="A39" s="10">
        <v>33</v>
      </c>
      <c r="B39" s="11" t="s">
        <v>43</v>
      </c>
      <c r="C39" s="18">
        <v>0</v>
      </c>
      <c r="D39" s="20">
        <v>774</v>
      </c>
      <c r="E39" s="12">
        <f>'[1]CD Ratio_2'!C40+'[1]CD Ratio_2'!D40+'[1]CD Ratio_2'!E40</f>
        <v>774</v>
      </c>
      <c r="F39" s="12">
        <f t="shared" si="0"/>
        <v>0</v>
      </c>
      <c r="G39" s="18">
        <v>0</v>
      </c>
      <c r="H39" s="20">
        <v>35</v>
      </c>
      <c r="I39" s="12">
        <f>'[1]CD Ratio_2'!F40+'[1]CD Ratio_2'!G40+'[1]CD Ratio_2'!H40</f>
        <v>35</v>
      </c>
      <c r="J39" s="12">
        <f t="shared" si="1"/>
        <v>0</v>
      </c>
      <c r="K39" s="13">
        <v>0</v>
      </c>
      <c r="L39" s="14">
        <f t="shared" si="2"/>
        <v>4.521963824289406</v>
      </c>
    </row>
    <row r="40" spans="1:12" x14ac:dyDescent="0.2">
      <c r="A40" s="10">
        <v>34</v>
      </c>
      <c r="B40" s="11" t="s">
        <v>44</v>
      </c>
      <c r="C40" s="18">
        <v>280695</v>
      </c>
      <c r="D40" s="20">
        <v>280695</v>
      </c>
      <c r="E40" s="12">
        <f>'[1]CD Ratio_2'!C41+'[1]CD Ratio_2'!D41+'[1]CD Ratio_2'!E41</f>
        <v>280695</v>
      </c>
      <c r="F40" s="12">
        <f t="shared" si="0"/>
        <v>0</v>
      </c>
      <c r="G40" s="18">
        <v>262113</v>
      </c>
      <c r="H40" s="20">
        <v>262113</v>
      </c>
      <c r="I40" s="12">
        <f>'[1]CD Ratio_2'!F41+'[1]CD Ratio_2'!G41+'[1]CD Ratio_2'!H41</f>
        <v>262113</v>
      </c>
      <c r="J40" s="12">
        <f t="shared" si="1"/>
        <v>0</v>
      </c>
      <c r="K40" s="13">
        <f t="shared" si="2"/>
        <v>93.380003206327146</v>
      </c>
      <c r="L40" s="14">
        <f t="shared" si="2"/>
        <v>93.380003206327146</v>
      </c>
    </row>
    <row r="41" spans="1:12" x14ac:dyDescent="0.2">
      <c r="A41" s="10">
        <v>35</v>
      </c>
      <c r="B41" s="11" t="s">
        <v>45</v>
      </c>
      <c r="C41" s="18">
        <v>53292</v>
      </c>
      <c r="D41" s="20">
        <v>53292</v>
      </c>
      <c r="E41" s="12">
        <f>'[1]CD Ratio_2'!C42+'[1]CD Ratio_2'!D42+'[1]CD Ratio_2'!E42</f>
        <v>53292</v>
      </c>
      <c r="F41" s="12">
        <f t="shared" si="0"/>
        <v>0</v>
      </c>
      <c r="G41" s="18">
        <v>109397</v>
      </c>
      <c r="H41" s="20">
        <v>109397</v>
      </c>
      <c r="I41" s="12">
        <f>'[1]CD Ratio_2'!F42+'[1]CD Ratio_2'!G42+'[1]CD Ratio_2'!H42</f>
        <v>109397</v>
      </c>
      <c r="J41" s="12">
        <f t="shared" si="1"/>
        <v>0</v>
      </c>
      <c r="K41" s="13">
        <f t="shared" si="2"/>
        <v>205.27846581100351</v>
      </c>
      <c r="L41" s="14">
        <f t="shared" si="2"/>
        <v>205.27846581100351</v>
      </c>
    </row>
    <row r="42" spans="1:12" x14ac:dyDescent="0.2">
      <c r="A42" s="10">
        <v>36</v>
      </c>
      <c r="B42" s="11" t="s">
        <v>46</v>
      </c>
      <c r="C42" s="18">
        <v>20999</v>
      </c>
      <c r="D42" s="20">
        <v>21603</v>
      </c>
      <c r="E42" s="12">
        <f>'[1]CD Ratio_2'!C43+'[1]CD Ratio_2'!D43+'[1]CD Ratio_2'!E43</f>
        <v>21603</v>
      </c>
      <c r="F42" s="12">
        <f t="shared" si="0"/>
        <v>0</v>
      </c>
      <c r="G42" s="18">
        <v>889</v>
      </c>
      <c r="H42" s="20">
        <v>1009</v>
      </c>
      <c r="I42" s="12">
        <f>'[1]CD Ratio_2'!F43+'[1]CD Ratio_2'!G43+'[1]CD Ratio_2'!H43</f>
        <v>1009</v>
      </c>
      <c r="J42" s="12">
        <f t="shared" si="1"/>
        <v>0</v>
      </c>
      <c r="K42" s="13">
        <f t="shared" si="2"/>
        <v>4.2335349302347733</v>
      </c>
      <c r="L42" s="14">
        <f t="shared" si="2"/>
        <v>4.6706475952414017</v>
      </c>
    </row>
    <row r="43" spans="1:12" x14ac:dyDescent="0.2">
      <c r="A43" s="10">
        <v>37</v>
      </c>
      <c r="B43" s="11" t="s">
        <v>47</v>
      </c>
      <c r="C43" s="15">
        <v>37235</v>
      </c>
      <c r="D43" s="16">
        <v>42760.78</v>
      </c>
      <c r="E43" s="12">
        <f>'[1]CD Ratio_2'!C44+'[1]CD Ratio_2'!D44+'[1]CD Ratio_2'!E44</f>
        <v>42761</v>
      </c>
      <c r="F43" s="12">
        <f t="shared" si="0"/>
        <v>-0.22000000000116415</v>
      </c>
      <c r="G43" s="15">
        <v>13709</v>
      </c>
      <c r="H43" s="16">
        <v>15919</v>
      </c>
      <c r="I43" s="12">
        <f>'[1]CD Ratio_2'!F44+'[1]CD Ratio_2'!G44+'[1]CD Ratio_2'!H44</f>
        <v>15919</v>
      </c>
      <c r="J43" s="12">
        <f t="shared" si="1"/>
        <v>0</v>
      </c>
      <c r="K43" s="13">
        <f t="shared" si="2"/>
        <v>36.81751040687525</v>
      </c>
      <c r="L43" s="14">
        <f t="shared" si="2"/>
        <v>37.228039338852099</v>
      </c>
    </row>
    <row r="44" spans="1:12" x14ac:dyDescent="0.2">
      <c r="A44" s="10">
        <v>38</v>
      </c>
      <c r="B44" s="11" t="s">
        <v>48</v>
      </c>
      <c r="C44" s="18">
        <v>5162.37</v>
      </c>
      <c r="D44" s="20">
        <v>5162.37</v>
      </c>
      <c r="E44" s="12">
        <f>'[1]CD Ratio_2'!C45+'[1]CD Ratio_2'!D45+'[1]CD Ratio_2'!E45</f>
        <v>5162</v>
      </c>
      <c r="F44" s="12">
        <f t="shared" si="0"/>
        <v>0.36999999999989086</v>
      </c>
      <c r="G44" s="18">
        <v>1460.7</v>
      </c>
      <c r="H44" s="20">
        <v>1460.7</v>
      </c>
      <c r="I44" s="12">
        <f>'[1]CD Ratio_2'!F45+'[1]CD Ratio_2'!G45+'[1]CD Ratio_2'!H45</f>
        <v>1461</v>
      </c>
      <c r="J44" s="12">
        <f t="shared" si="1"/>
        <v>-0.29999999999995453</v>
      </c>
      <c r="K44" s="13">
        <f t="shared" si="2"/>
        <v>28.295143509667071</v>
      </c>
      <c r="L44" s="14">
        <f t="shared" si="2"/>
        <v>28.295143509667071</v>
      </c>
    </row>
    <row r="45" spans="1:12" x14ac:dyDescent="0.2">
      <c r="A45" s="10">
        <v>39</v>
      </c>
      <c r="B45" s="11" t="s">
        <v>49</v>
      </c>
      <c r="C45" s="18">
        <v>0</v>
      </c>
      <c r="D45" s="20">
        <v>0</v>
      </c>
      <c r="E45" s="12">
        <f>'[1]CD Ratio_2'!C46+'[1]CD Ratio_2'!D46+'[1]CD Ratio_2'!E46</f>
        <v>0</v>
      </c>
      <c r="F45" s="12">
        <f t="shared" si="0"/>
        <v>0</v>
      </c>
      <c r="G45" s="18">
        <v>0</v>
      </c>
      <c r="H45" s="20">
        <v>0</v>
      </c>
      <c r="I45" s="12">
        <f>'[1]CD Ratio_2'!F46+'[1]CD Ratio_2'!G46+'[1]CD Ratio_2'!H46</f>
        <v>0</v>
      </c>
      <c r="J45" s="12">
        <f t="shared" si="1"/>
        <v>0</v>
      </c>
      <c r="K45" s="13">
        <v>0</v>
      </c>
      <c r="L45" s="14">
        <v>0</v>
      </c>
    </row>
    <row r="46" spans="1:12" x14ac:dyDescent="0.2">
      <c r="A46" s="10">
        <v>40</v>
      </c>
      <c r="B46" s="11" t="s">
        <v>50</v>
      </c>
      <c r="C46" s="18">
        <v>22509</v>
      </c>
      <c r="D46" s="20">
        <v>42523</v>
      </c>
      <c r="E46" s="12">
        <f>'[1]CD Ratio_2'!C47+'[1]CD Ratio_2'!D47+'[1]CD Ratio_2'!E47</f>
        <v>42523</v>
      </c>
      <c r="F46" s="12">
        <f t="shared" si="0"/>
        <v>0</v>
      </c>
      <c r="G46" s="18">
        <v>65737</v>
      </c>
      <c r="H46" s="20">
        <v>77840</v>
      </c>
      <c r="I46" s="12">
        <f>'[1]CD Ratio_2'!F47+'[1]CD Ratio_2'!G47+'[1]CD Ratio_2'!H47</f>
        <v>77840</v>
      </c>
      <c r="J46" s="12">
        <f t="shared" si="1"/>
        <v>0</v>
      </c>
      <c r="K46" s="13">
        <f t="shared" si="2"/>
        <v>292.04762539428674</v>
      </c>
      <c r="L46" s="14">
        <f t="shared" si="2"/>
        <v>183.05387672553678</v>
      </c>
    </row>
    <row r="47" spans="1:12" x14ac:dyDescent="0.2">
      <c r="A47" s="10">
        <v>41</v>
      </c>
      <c r="B47" s="11" t="s">
        <v>51</v>
      </c>
      <c r="C47" s="18">
        <v>91670</v>
      </c>
      <c r="D47" s="20">
        <v>91670</v>
      </c>
      <c r="E47" s="12">
        <f>'[1]CD Ratio_2'!C48+'[1]CD Ratio_2'!D48+'[1]CD Ratio_2'!E48</f>
        <v>91670</v>
      </c>
      <c r="F47" s="12">
        <f t="shared" si="0"/>
        <v>0</v>
      </c>
      <c r="G47" s="18">
        <v>58821</v>
      </c>
      <c r="H47" s="20">
        <v>58821</v>
      </c>
      <c r="I47" s="12">
        <f>'[1]CD Ratio_2'!F48+'[1]CD Ratio_2'!G48+'[1]CD Ratio_2'!H48</f>
        <v>58821</v>
      </c>
      <c r="J47" s="12">
        <f t="shared" si="1"/>
        <v>0</v>
      </c>
      <c r="K47" s="13">
        <f t="shared" si="2"/>
        <v>64.16603032616996</v>
      </c>
      <c r="L47" s="14">
        <f t="shared" si="2"/>
        <v>64.16603032616996</v>
      </c>
    </row>
    <row r="48" spans="1:12" x14ac:dyDescent="0.2">
      <c r="A48" s="10">
        <v>42</v>
      </c>
      <c r="B48" s="11" t="s">
        <v>52</v>
      </c>
      <c r="C48" s="18">
        <v>11060</v>
      </c>
      <c r="D48" s="20">
        <v>12456</v>
      </c>
      <c r="E48" s="12">
        <f>'[1]CD Ratio_2'!C49+'[1]CD Ratio_2'!D49+'[1]CD Ratio_2'!E49</f>
        <v>12456</v>
      </c>
      <c r="F48" s="12">
        <f t="shared" si="0"/>
        <v>0</v>
      </c>
      <c r="G48" s="18">
        <v>3783</v>
      </c>
      <c r="H48" s="20">
        <v>4621</v>
      </c>
      <c r="I48" s="12">
        <f>'[1]CD Ratio_2'!F49+'[1]CD Ratio_2'!G49+'[1]CD Ratio_2'!H49</f>
        <v>4621</v>
      </c>
      <c r="J48" s="12">
        <f t="shared" si="1"/>
        <v>0</v>
      </c>
      <c r="K48" s="13">
        <f t="shared" si="2"/>
        <v>34.204339963833633</v>
      </c>
      <c r="L48" s="14">
        <f t="shared" si="2"/>
        <v>37.098587026332694</v>
      </c>
    </row>
    <row r="49" spans="1:12" x14ac:dyDescent="0.25">
      <c r="A49" s="10">
        <v>43</v>
      </c>
      <c r="B49" s="33" t="s">
        <v>53</v>
      </c>
      <c r="C49" s="18">
        <v>0</v>
      </c>
      <c r="D49" s="20">
        <v>12210</v>
      </c>
      <c r="E49" s="12">
        <f>'[1]CD Ratio_2'!C50+'[1]CD Ratio_2'!D50+'[1]CD Ratio_2'!E50</f>
        <v>12210</v>
      </c>
      <c r="F49" s="12">
        <f t="shared" si="0"/>
        <v>0</v>
      </c>
      <c r="G49" s="18">
        <v>0</v>
      </c>
      <c r="H49" s="20">
        <v>39289</v>
      </c>
      <c r="I49" s="12">
        <f>'[1]CD Ratio_2'!F50+'[1]CD Ratio_2'!G50+'[1]CD Ratio_2'!H50</f>
        <v>39289</v>
      </c>
      <c r="J49" s="12">
        <f t="shared" si="1"/>
        <v>0</v>
      </c>
      <c r="K49" s="13">
        <v>0</v>
      </c>
      <c r="L49" s="14">
        <f>H49*100/D49</f>
        <v>321.7772317772318</v>
      </c>
    </row>
    <row r="50" spans="1:12" x14ac:dyDescent="0.2">
      <c r="A50" s="10"/>
      <c r="B50" s="26" t="s">
        <v>54</v>
      </c>
      <c r="C50" s="27">
        <f>SUM(C34:C49)</f>
        <v>2236159.4641974</v>
      </c>
      <c r="D50" s="27">
        <f t="shared" ref="D50:J50" si="5">SUM(D34:D49)</f>
        <v>2391685.8143898998</v>
      </c>
      <c r="E50" s="27">
        <f t="shared" si="5"/>
        <v>2391685.6543899002</v>
      </c>
      <c r="F50" s="27">
        <f t="shared" si="5"/>
        <v>0.16000000000803993</v>
      </c>
      <c r="G50" s="27">
        <f t="shared" si="5"/>
        <v>3057532.509163185</v>
      </c>
      <c r="H50" s="27">
        <f t="shared" si="5"/>
        <v>3331818.2936358987</v>
      </c>
      <c r="I50" s="27">
        <f t="shared" si="5"/>
        <v>3331818.5436358983</v>
      </c>
      <c r="J50" s="27">
        <f t="shared" si="5"/>
        <v>-0.2499999999533884</v>
      </c>
      <c r="K50" s="28">
        <f t="shared" si="2"/>
        <v>136.73141643592896</v>
      </c>
      <c r="L50" s="29">
        <f t="shared" si="2"/>
        <v>139.308360387036</v>
      </c>
    </row>
    <row r="51" spans="1:12" x14ac:dyDescent="0.2">
      <c r="A51" s="10">
        <v>44</v>
      </c>
      <c r="B51" s="11" t="s">
        <v>55</v>
      </c>
      <c r="C51" s="15">
        <v>567694</v>
      </c>
      <c r="D51" s="16">
        <v>583210</v>
      </c>
      <c r="E51" s="12">
        <f>'[1]CD Ratio_2'!C52+'[1]CD Ratio_2'!D52+'[1]CD Ratio_2'!E52</f>
        <v>583210.36110370024</v>
      </c>
      <c r="F51" s="12">
        <f t="shared" si="0"/>
        <v>-0.36110370024107397</v>
      </c>
      <c r="G51" s="15">
        <v>240079</v>
      </c>
      <c r="H51" s="16">
        <v>246798</v>
      </c>
      <c r="I51" s="12">
        <f>'[1]CD Ratio_2'!F52+'[1]CD Ratio_2'!G52+'[1]CD Ratio_2'!H52</f>
        <v>246798.38450089999</v>
      </c>
      <c r="J51" s="12">
        <f t="shared" si="1"/>
        <v>-0.38450089999241754</v>
      </c>
      <c r="K51" s="13">
        <f t="shared" si="2"/>
        <v>42.290212685002835</v>
      </c>
      <c r="L51" s="14">
        <f t="shared" si="2"/>
        <v>42.317175631419211</v>
      </c>
    </row>
    <row r="52" spans="1:12" x14ac:dyDescent="0.2">
      <c r="A52" s="10">
        <v>45</v>
      </c>
      <c r="B52" s="11" t="s">
        <v>56</v>
      </c>
      <c r="C52" s="15">
        <v>448652.5</v>
      </c>
      <c r="D52" s="16">
        <v>478343</v>
      </c>
      <c r="E52" s="12">
        <f>'[1]CD Ratio_2'!C53+'[1]CD Ratio_2'!D53+'[1]CD Ratio_2'!E53</f>
        <v>478343</v>
      </c>
      <c r="F52" s="12">
        <f t="shared" si="0"/>
        <v>0</v>
      </c>
      <c r="G52" s="15">
        <v>399044.39</v>
      </c>
      <c r="H52" s="16">
        <v>420792</v>
      </c>
      <c r="I52" s="12">
        <f>'[1]CD Ratio_2'!F53+'[1]CD Ratio_2'!G53+'[1]CD Ratio_2'!H53</f>
        <v>420792</v>
      </c>
      <c r="J52" s="12">
        <f t="shared" si="1"/>
        <v>0</v>
      </c>
      <c r="K52" s="13">
        <f t="shared" si="2"/>
        <v>88.94286558082257</v>
      </c>
      <c r="L52" s="14">
        <f t="shared" si="2"/>
        <v>87.968675197504723</v>
      </c>
    </row>
    <row r="53" spans="1:12" x14ac:dyDescent="0.2">
      <c r="A53" s="10">
        <v>46</v>
      </c>
      <c r="B53" s="11" t="s">
        <v>57</v>
      </c>
      <c r="C53" s="34">
        <v>602134</v>
      </c>
      <c r="D53" s="35">
        <v>628452</v>
      </c>
      <c r="E53" s="12">
        <f>'[1]CD Ratio_2'!C54+'[1]CD Ratio_2'!D54+'[1]CD Ratio_2'!E54</f>
        <v>628452</v>
      </c>
      <c r="F53" s="12">
        <f t="shared" si="0"/>
        <v>0</v>
      </c>
      <c r="G53" s="34">
        <v>362920</v>
      </c>
      <c r="H53" s="35">
        <v>385184</v>
      </c>
      <c r="I53" s="12">
        <f>'[1]CD Ratio_2'!F54+'[1]CD Ratio_2'!G54+'[1]CD Ratio_2'!H54</f>
        <v>385184</v>
      </c>
      <c r="J53" s="12">
        <f t="shared" si="1"/>
        <v>0</v>
      </c>
      <c r="K53" s="13">
        <f t="shared" si="2"/>
        <v>60.272298192761077</v>
      </c>
      <c r="L53" s="14">
        <f t="shared" si="2"/>
        <v>61.290918001693051</v>
      </c>
    </row>
    <row r="54" spans="1:12" x14ac:dyDescent="0.2">
      <c r="A54" s="10"/>
      <c r="B54" s="26" t="s">
        <v>58</v>
      </c>
      <c r="C54" s="27">
        <f>SUM(C51:C53)</f>
        <v>1618480.5</v>
      </c>
      <c r="D54" s="27">
        <f t="shared" ref="D54:J54" si="6">SUM(D51:D53)</f>
        <v>1690005</v>
      </c>
      <c r="E54" s="27">
        <f t="shared" si="6"/>
        <v>1690005.3611037002</v>
      </c>
      <c r="F54" s="27">
        <f t="shared" si="6"/>
        <v>-0.36110370024107397</v>
      </c>
      <c r="G54" s="27">
        <f t="shared" si="6"/>
        <v>1002043.39</v>
      </c>
      <c r="H54" s="27">
        <f t="shared" si="6"/>
        <v>1052774</v>
      </c>
      <c r="I54" s="27">
        <f t="shared" si="6"/>
        <v>1052774.3845009001</v>
      </c>
      <c r="J54" s="27">
        <f t="shared" si="6"/>
        <v>-0.38450089999241754</v>
      </c>
      <c r="K54" s="28">
        <f t="shared" si="2"/>
        <v>61.912601974506337</v>
      </c>
      <c r="L54" s="29">
        <f t="shared" si="2"/>
        <v>62.294135224451999</v>
      </c>
    </row>
    <row r="55" spans="1:12" x14ac:dyDescent="0.2">
      <c r="A55" s="10">
        <v>47</v>
      </c>
      <c r="B55" s="11" t="s">
        <v>59</v>
      </c>
      <c r="C55" s="23">
        <v>1804087</v>
      </c>
      <c r="D55" s="21">
        <v>1843753</v>
      </c>
      <c r="E55" s="12">
        <f>'[1]CD Ratio_2'!C56+'[1]CD Ratio_2'!D56+'[1]CD Ratio_2'!E56</f>
        <v>1843753</v>
      </c>
      <c r="F55" s="12">
        <f t="shared" si="0"/>
        <v>0</v>
      </c>
      <c r="G55" s="23">
        <v>1359732</v>
      </c>
      <c r="H55" s="21">
        <v>1532311</v>
      </c>
      <c r="I55" s="12">
        <f>'[1]CD Ratio_2'!F56+'[1]CD Ratio_2'!G56+'[1]CD Ratio_2'!H56</f>
        <v>1532311</v>
      </c>
      <c r="J55" s="12">
        <f t="shared" si="1"/>
        <v>0</v>
      </c>
      <c r="K55" s="13">
        <f t="shared" si="2"/>
        <v>75.369535948100065</v>
      </c>
      <c r="L55" s="14">
        <f t="shared" si="2"/>
        <v>83.108257993342932</v>
      </c>
    </row>
    <row r="56" spans="1:12" x14ac:dyDescent="0.2">
      <c r="A56" s="10">
        <v>48</v>
      </c>
      <c r="B56" s="11" t="s">
        <v>60</v>
      </c>
      <c r="C56" s="20">
        <v>4735</v>
      </c>
      <c r="D56" s="20">
        <v>4735</v>
      </c>
      <c r="E56" s="12">
        <f>'[1]CD Ratio_2'!C57+'[1]CD Ratio_2'!D57+'[1]CD Ratio_2'!E57</f>
        <v>4735</v>
      </c>
      <c r="F56" s="12">
        <f t="shared" si="0"/>
        <v>0</v>
      </c>
      <c r="G56" s="20">
        <v>103725</v>
      </c>
      <c r="H56" s="20">
        <v>103725</v>
      </c>
      <c r="I56" s="12">
        <f>'[1]CD Ratio_2'!F57+'[1]CD Ratio_2'!G57+'[1]CD Ratio_2'!H57</f>
        <v>103725</v>
      </c>
      <c r="J56" s="12">
        <f t="shared" si="1"/>
        <v>0</v>
      </c>
      <c r="K56" s="13">
        <f t="shared" si="2"/>
        <v>2190.6019007391765</v>
      </c>
      <c r="L56" s="14">
        <f t="shared" si="2"/>
        <v>2190.6019007391765</v>
      </c>
    </row>
    <row r="57" spans="1:12" x14ac:dyDescent="0.2">
      <c r="A57" s="36"/>
      <c r="B57" s="37" t="s">
        <v>61</v>
      </c>
      <c r="C57" s="38">
        <f>SUM(C55:C56)</f>
        <v>1808822</v>
      </c>
      <c r="D57" s="38">
        <f t="shared" ref="D57:J57" si="7">SUM(D55:D56)</f>
        <v>1848488</v>
      </c>
      <c r="E57" s="38">
        <f t="shared" si="7"/>
        <v>1848488</v>
      </c>
      <c r="F57" s="38">
        <f t="shared" si="7"/>
        <v>0</v>
      </c>
      <c r="G57" s="38">
        <f t="shared" si="7"/>
        <v>1463457</v>
      </c>
      <c r="H57" s="38">
        <f t="shared" si="7"/>
        <v>1636036</v>
      </c>
      <c r="I57" s="38">
        <f t="shared" si="7"/>
        <v>1636036</v>
      </c>
      <c r="J57" s="38">
        <f t="shared" si="7"/>
        <v>0</v>
      </c>
      <c r="K57" s="13">
        <f t="shared" si="2"/>
        <v>80.906634262520029</v>
      </c>
      <c r="L57" s="14">
        <f t="shared" si="2"/>
        <v>88.506714677076616</v>
      </c>
    </row>
    <row r="58" spans="1:12" x14ac:dyDescent="0.2">
      <c r="A58" s="10"/>
      <c r="B58" s="26" t="s">
        <v>62</v>
      </c>
      <c r="C58" s="27">
        <f>C57+C54+C50+C33+C26</f>
        <v>31421167.124197401</v>
      </c>
      <c r="D58" s="27">
        <f t="shared" ref="D58:J58" si="8">D57+D54+D50+D33+D26</f>
        <v>30307028.4924899</v>
      </c>
      <c r="E58" s="27">
        <f t="shared" si="8"/>
        <v>30307030.025493599</v>
      </c>
      <c r="F58" s="27">
        <f t="shared" si="8"/>
        <v>-1.5330037000776429</v>
      </c>
      <c r="G58" s="27">
        <f t="shared" si="8"/>
        <v>19616680.229163185</v>
      </c>
      <c r="H58" s="27">
        <f t="shared" si="8"/>
        <v>20789949.923535898</v>
      </c>
      <c r="I58" s="27">
        <f t="shared" si="8"/>
        <v>20789950.238136798</v>
      </c>
      <c r="J58" s="27">
        <f t="shared" si="8"/>
        <v>-0.31460089992174289</v>
      </c>
      <c r="K58" s="39">
        <f t="shared" si="2"/>
        <v>62.431418131684879</v>
      </c>
      <c r="L58" s="40">
        <f t="shared" si="2"/>
        <v>68.597783938757502</v>
      </c>
    </row>
    <row r="59" spans="1:12" x14ac:dyDescent="0.25">
      <c r="H59" s="4"/>
      <c r="I59" s="4"/>
      <c r="J59" s="4"/>
    </row>
    <row r="60" spans="1:12" x14ac:dyDescent="0.25">
      <c r="H60" s="4"/>
      <c r="I60" s="4"/>
      <c r="J60" s="4"/>
    </row>
  </sheetData>
  <mergeCells count="6">
    <mergeCell ref="A1:L1"/>
    <mergeCell ref="A3:A4"/>
    <mergeCell ref="B3:B4"/>
    <mergeCell ref="C3:D3"/>
    <mergeCell ref="G3:H3"/>
    <mergeCell ref="K3:L3"/>
  </mergeCells>
  <conditionalFormatting sqref="L1:L65535">
    <cfRule type="cellIs" dxfId="4" priority="1" stopIfTrue="1" operator="greaterThan">
      <formula>900000</formula>
    </cfRule>
    <cfRule type="cellIs" dxfId="3" priority="2" stopIfTrue="1" operator="lessThan">
      <formula>20000</formula>
    </cfRule>
    <cfRule type="cellIs" dxfId="2" priority="3" stopIfTrue="1" operator="greaterThan">
      <formula>100000</formula>
    </cfRule>
    <cfRule type="cellIs" dxfId="1" priority="5" stopIfTrue="1" operator="lessThan">
      <formula>40</formula>
    </cfRule>
  </conditionalFormatting>
  <conditionalFormatting sqref="B49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GUNJAN BANTI</dc:creator>
  <cp:lastModifiedBy>GUNJAN BANTI</cp:lastModifiedBy>
  <dcterms:created xsi:type="dcterms:W3CDTF">2016-07-15T13:03:14Z</dcterms:created>
  <dcterms:modified xsi:type="dcterms:W3CDTF">2016-07-20T11:23:18Z</dcterms:modified>
</cp:coreProperties>
</file>